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Anexe la FO COVOARE - CENTRALIZATOR CANTITATIV SI VALORIC\"/>
    </mc:Choice>
  </mc:AlternateContent>
  <xr:revisionPtr revIDLastSave="0" documentId="13_ncr:1_{A3D6B297-C567-439C-AA8E-65487D2DEF38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BD-Centralizator fara valoare" sheetId="3" r:id="rId1"/>
    <sheet name="COMASATE" sheetId="8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3" l="1"/>
  <c r="K19" i="3" s="1"/>
  <c r="K11" i="3"/>
  <c r="K18" i="3" s="1"/>
  <c r="K10" i="3"/>
  <c r="K17" i="3" s="1"/>
  <c r="N20" i="3"/>
  <c r="J20" i="3"/>
  <c r="R20" i="3" s="1"/>
  <c r="G20" i="3"/>
  <c r="F20" i="3"/>
  <c r="N19" i="3"/>
  <c r="J19" i="3"/>
  <c r="G19" i="3"/>
  <c r="F19" i="3"/>
  <c r="N18" i="3"/>
  <c r="J18" i="3"/>
  <c r="G18" i="3"/>
  <c r="F18" i="3"/>
  <c r="N17" i="3"/>
  <c r="J17" i="3"/>
  <c r="G17" i="3"/>
  <c r="F17" i="3"/>
  <c r="R16" i="3"/>
  <c r="P16" i="3"/>
  <c r="O16" i="3"/>
  <c r="O20" i="3" s="1"/>
  <c r="L16" i="3"/>
  <c r="L20" i="3" s="1"/>
  <c r="K16" i="3"/>
  <c r="M16" i="3" s="1"/>
  <c r="M20" i="3" s="1"/>
  <c r="I16" i="3"/>
  <c r="I20" i="3" s="1"/>
  <c r="H16" i="3"/>
  <c r="H20" i="3" s="1"/>
  <c r="S15" i="3"/>
  <c r="R15" i="3"/>
  <c r="Q15" i="3"/>
  <c r="P15" i="3"/>
  <c r="M15" i="3"/>
  <c r="L15" i="3"/>
  <c r="I15" i="3"/>
  <c r="H15" i="3"/>
  <c r="S14" i="3"/>
  <c r="R14" i="3"/>
  <c r="Q14" i="3"/>
  <c r="P14" i="3"/>
  <c r="M14" i="3"/>
  <c r="L14" i="3"/>
  <c r="I14" i="3"/>
  <c r="H14" i="3"/>
  <c r="S13" i="3"/>
  <c r="R13" i="3"/>
  <c r="Q13" i="3"/>
  <c r="P13" i="3"/>
  <c r="M13" i="3"/>
  <c r="L13" i="3"/>
  <c r="I13" i="3"/>
  <c r="H13" i="3"/>
  <c r="R12" i="3"/>
  <c r="P12" i="3"/>
  <c r="O12" i="3"/>
  <c r="Q12" i="3" s="1"/>
  <c r="L12" i="3"/>
  <c r="I12" i="3"/>
  <c r="H12" i="3"/>
  <c r="R11" i="3"/>
  <c r="P11" i="3"/>
  <c r="O11" i="3"/>
  <c r="O18" i="3" s="1"/>
  <c r="L11" i="3"/>
  <c r="I11" i="3"/>
  <c r="H11" i="3"/>
  <c r="R10" i="3"/>
  <c r="P10" i="3"/>
  <c r="P17" i="3" s="1"/>
  <c r="O10" i="3"/>
  <c r="O17" i="3" s="1"/>
  <c r="L10" i="3"/>
  <c r="I10" i="3"/>
  <c r="H10" i="3"/>
  <c r="H18" i="3" l="1"/>
  <c r="O19" i="3"/>
  <c r="S19" i="3" s="1"/>
  <c r="I17" i="3"/>
  <c r="Q16" i="3"/>
  <c r="Q20" i="3" s="1"/>
  <c r="U20" i="3" s="1"/>
  <c r="L19" i="3"/>
  <c r="R17" i="3"/>
  <c r="S10" i="3"/>
  <c r="T10" i="3"/>
  <c r="S12" i="3"/>
  <c r="R18" i="3"/>
  <c r="L18" i="3"/>
  <c r="Q10" i="3"/>
  <c r="Q17" i="3" s="1"/>
  <c r="T12" i="3"/>
  <c r="M12" i="3"/>
  <c r="U12" i="3" s="1"/>
  <c r="T11" i="3"/>
  <c r="T16" i="3"/>
  <c r="R19" i="3"/>
  <c r="P20" i="3"/>
  <c r="M10" i="3"/>
  <c r="M17" i="3" s="1"/>
  <c r="S17" i="3"/>
  <c r="P19" i="3"/>
  <c r="Q19" i="3"/>
  <c r="T13" i="3"/>
  <c r="T15" i="3"/>
  <c r="L17" i="3"/>
  <c r="U13" i="3"/>
  <c r="I18" i="3"/>
  <c r="I19" i="3"/>
  <c r="H19" i="3"/>
  <c r="T19" i="3" s="1"/>
  <c r="T14" i="3"/>
  <c r="T20" i="3"/>
  <c r="S18" i="3"/>
  <c r="U14" i="3"/>
  <c r="M11" i="3"/>
  <c r="M18" i="3" s="1"/>
  <c r="U15" i="3"/>
  <c r="H17" i="3"/>
  <c r="P18" i="3"/>
  <c r="Q11" i="3"/>
  <c r="Q18" i="3" s="1"/>
  <c r="S16" i="3"/>
  <c r="S11" i="3"/>
  <c r="K20" i="3"/>
  <c r="S20" i="3" s="1"/>
  <c r="U17" i="3" l="1"/>
  <c r="U16" i="3"/>
  <c r="L21" i="3"/>
  <c r="M19" i="3"/>
  <c r="U19" i="3" s="1"/>
  <c r="I21" i="3"/>
  <c r="U10" i="3"/>
  <c r="P21" i="3"/>
  <c r="Q21" i="3"/>
  <c r="U18" i="3"/>
  <c r="T17" i="3"/>
  <c r="H21" i="3"/>
  <c r="U11" i="3"/>
  <c r="T18" i="3"/>
  <c r="M21" i="3" l="1"/>
  <c r="U21" i="3"/>
  <c r="T21" i="3"/>
</calcChain>
</file>

<file path=xl/sharedStrings.xml><?xml version="1.0" encoding="utf-8"?>
<sst xmlns="http://schemas.openxmlformats.org/spreadsheetml/2006/main" count="171" uniqueCount="92">
  <si>
    <t>Tipul lucrarii</t>
  </si>
  <si>
    <t>lucrarea propriu-zisă</t>
  </si>
  <si>
    <t>mp</t>
  </si>
  <si>
    <t>completări acostamente cu balast</t>
  </si>
  <si>
    <t>mc</t>
  </si>
  <si>
    <t>DRDP IAŞI</t>
  </si>
  <si>
    <t>Nr. Crt</t>
  </si>
  <si>
    <t>Tipul lucrari de executat</t>
  </si>
  <si>
    <t>U.M.</t>
  </si>
  <si>
    <t>max</t>
  </si>
  <si>
    <t>din care cantitati delimitate pe ani</t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</si>
  <si>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</si>
  <si>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</si>
  <si>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</si>
  <si>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</si>
  <si>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</si>
  <si>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>CENTRALIZATOR FINANCIAR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</si>
  <si>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</si>
  <si>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</si>
  <si>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</si>
  <si>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</si>
  <si>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</si>
  <si>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</si>
  <si>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</si>
  <si>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</si>
  <si>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</si>
  <si>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</si>
  <si>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</si>
  <si>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</si>
  <si>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</si>
  <si>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Covor asfaltic tip BA16 cu  preluare denivelari</t>
  </si>
  <si>
    <t>Pregatire strat suport - plombari gropi cu  BA 16 (daca este cazul)</t>
  </si>
  <si>
    <r>
      <t xml:space="preserve">Pregatire strat suport - </t>
    </r>
    <r>
      <rPr>
        <sz val="12"/>
        <rFont val="Times New Roman"/>
        <family val="1"/>
      </rPr>
      <t>plombari gropi cu BA16  (daca este cazul)</t>
    </r>
  </si>
  <si>
    <t>S.D.N BARLAD</t>
  </si>
  <si>
    <t>TOTAL CANTITATI SI VALORIC  S.D.N BARLAD</t>
  </si>
  <si>
    <t>TOTAL  GENERAL VALORIC (Fără T.V.A)  COVOARE ASFALTICE ANUL I-III - S.D.N BÂRLAD</t>
  </si>
  <si>
    <t>Covor asfaltic tip MAS 16 cu  frezare</t>
  </si>
  <si>
    <t xml:space="preserve">Lucrări de intretinere periodică - covoare asfaltice - Lot 4 - S.D.N Barlad </t>
  </si>
  <si>
    <t>Descriere articol comasat</t>
  </si>
  <si>
    <t xml:space="preserve"> lNDICATOR</t>
  </si>
  <si>
    <t>DESCRIEREA LUCRĂRILOR - Așternere covor asfaltic</t>
  </si>
  <si>
    <t>P.U</t>
  </si>
  <si>
    <t>1 mp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</si>
  <si>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</si>
  <si>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</si>
  <si>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</si>
  <si>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-curătirea suprafeţei prin măturare mecanică, inclusiv dislocarea corpurilor străine şi stropirea suprafeţelor cu apă</t>
  </si>
  <si>
    <t>-spălarea suprafeţei cu jet de apă sub presiune</t>
  </si>
  <si>
    <t>-amorsarea suprafeţei îmbrăcăminţii existente în vederea aplicării covorului asfaltic</t>
  </si>
  <si>
    <t>-aşternere mecanică a covorului asfaltic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</si>
  <si>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</si>
  <si>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</si>
  <si>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</si>
  <si>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</si>
  <si>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</si>
  <si>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</si>
  <si>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</si>
  <si>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NL096</t>
  </si>
  <si>
    <t>Aşternere covor asfaltic cu o grosime de 4 cm, inclusiv cu preluarea denivelărilor, cu mixtură asfaltică tip BA 16</t>
  </si>
  <si>
    <t>1 m.p.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</si>
  <si>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</si>
  <si>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</si>
  <si>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</si>
  <si>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</si>
  <si>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</si>
  <si>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</si>
  <si>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</si>
  <si>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</si>
  <si>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</si>
  <si>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</si>
  <si>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</si>
  <si>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</si>
  <si>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</si>
  <si>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</si>
  <si>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DESCRIEREA LUCRĂRILOR - PREGĂTIRE STRAT SUPORT</t>
  </si>
  <si>
    <t>Remedierea degradărilor apărute în partea carosabilă, acostamente, benzi de urgenţă şi benzi de încadrare</t>
  </si>
  <si>
    <t>NL 083</t>
  </si>
  <si>
    <t>Întreținerea îmbrăcăminților asfaltice - Plombări gropi cu BA 16 (pentru adâncimea de 4 cm)</t>
  </si>
  <si>
    <t>-marcarea suprafeței necesare a fi decapată prin trasarea unor linii pline la marginea acesteia folosindu-se cretă sau alte mijloace adecvate</t>
  </si>
  <si>
    <t>-frezarea îmbrăcămintei asfaltice existente pe o grosime de 4 cm</t>
  </si>
  <si>
    <t>-scoaterea și îndepărtarea materialului ce se dislocă din perimetrul marcat</t>
  </si>
  <si>
    <t xml:space="preserve">-transportul materialului frezat la sediul districtului </t>
  </si>
  <si>
    <t>-curățarea temeinică a suprafeţei frezate prin suflarea cu aer comprimat sau cu mături și perii piassava şi stropirea suprafeţelor cu apă</t>
  </si>
  <si>
    <t xml:space="preserve">-amorsarea suprafeţei îmbrăcăminţii existente în vederea efectuării remedierilor </t>
  </si>
  <si>
    <t>-aşternerea mixturii asfaltice pentru repararea gropilor</t>
  </si>
  <si>
    <t>Lucrări de întreținere periodică. Covoare asfaltice . Lot 4. S.D.N. Bârlad - D.R.D.P. Iași</t>
  </si>
  <si>
    <t>Aşternere covor asfaltic cu o grosime de 4 cm, după frezare, cu mixtură asfaltică tip MAS 16</t>
  </si>
  <si>
    <t>NL095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</si>
  <si>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</si>
  <si>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Ofertant,</t>
  </si>
  <si>
    <t>Anexa 1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</si>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</sst>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1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6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3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8" xfId="0" applyNumberFormat="1" applyFont="1" applyBorder="1" applyAlignment="1">
      <alignment horizontal="center" vertical="center"/>
    </xf>
    <xf numFmtId="3" fontId="2" fillId="0" borderId="55" xfId="0" applyNumberFormat="1" applyFont="1" applyBorder="1" applyAlignment="1">
      <alignment horizontal="center" vertical="center"/>
    </xf>
    <xf numFmtId="0" fontId="2" fillId="0" borderId="57" xfId="0" applyFont="1" applyBorder="1" applyAlignment="1">
      <alignment horizontal="center"/>
    </xf>
    <xf numFmtId="0" fontId="3" fillId="0" borderId="56" xfId="0" applyFont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3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0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6" fillId="0" borderId="36" xfId="0" applyFont="1" applyBorder="1" applyAlignment="1">
      <alignment vertical="center"/>
    </xf>
    <xf numFmtId="3" fontId="3" fillId="2" borderId="39" xfId="0" applyNumberFormat="1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 wrapText="1"/>
    </xf>
    <xf numFmtId="3" fontId="3" fillId="2" borderId="48" xfId="0" applyNumberFormat="1" applyFont="1" applyFill="1" applyBorder="1" applyAlignment="1">
      <alignment horizontal="center" vertical="center"/>
    </xf>
    <xf numFmtId="3" fontId="2" fillId="2" borderId="48" xfId="0" applyNumberFormat="1" applyFont="1" applyFill="1" applyBorder="1" applyAlignment="1">
      <alignment horizontal="center" vertical="center"/>
    </xf>
    <xf numFmtId="3" fontId="3" fillId="2" borderId="55" xfId="0" applyNumberFormat="1" applyFont="1" applyFill="1" applyBorder="1" applyAlignment="1">
      <alignment horizontal="center" vertical="center"/>
    </xf>
    <xf numFmtId="3" fontId="3" fillId="2" borderId="56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3" fontId="3" fillId="2" borderId="63" xfId="0" applyNumberFormat="1" applyFont="1" applyFill="1" applyBorder="1" applyAlignment="1">
      <alignment horizontal="center" vertical="center"/>
    </xf>
    <xf numFmtId="3" fontId="3" fillId="2" borderId="64" xfId="0" applyNumberFormat="1" applyFont="1" applyFill="1" applyBorder="1" applyAlignment="1">
      <alignment horizontal="center" vertical="center"/>
    </xf>
    <xf numFmtId="3" fontId="2" fillId="2" borderId="63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3" fontId="2" fillId="0" borderId="39" xfId="0" applyNumberFormat="1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34" xfId="0" applyNumberFormat="1" applyFont="1" applyBorder="1" applyAlignment="1">
      <alignment horizontal="center" vertical="center"/>
    </xf>
    <xf numFmtId="3" fontId="7" fillId="0" borderId="45" xfId="0" applyNumberFormat="1" applyFont="1" applyBorder="1" applyAlignment="1">
      <alignment horizontal="center" vertical="center"/>
    </xf>
    <xf numFmtId="3" fontId="7" fillId="0" borderId="67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7" fillId="0" borderId="50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30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28" xfId="0" applyNumberFormat="1" applyFont="1" applyFill="1" applyBorder="1" applyAlignment="1">
      <alignment horizontal="center" vertical="center"/>
    </xf>
    <xf numFmtId="4" fontId="3" fillId="2" borderId="33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2" xfId="0" applyNumberFormat="1" applyFont="1" applyBorder="1" applyAlignment="1">
      <alignment horizontal="center" vertical="center"/>
    </xf>
    <xf numFmtId="4" fontId="2" fillId="0" borderId="42" xfId="0" applyNumberFormat="1" applyFont="1" applyBorder="1" applyAlignment="1">
      <alignment horizontal="center" vertical="center"/>
    </xf>
    <xf numFmtId="4" fontId="3" fillId="2" borderId="43" xfId="0" applyNumberFormat="1" applyFont="1" applyFill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62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17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3" fillId="2" borderId="20" xfId="0" applyNumberFormat="1" applyFont="1" applyFill="1" applyBorder="1" applyAlignment="1">
      <alignment horizontal="center" vertical="center"/>
    </xf>
    <xf numFmtId="4" fontId="3" fillId="2" borderId="48" xfId="0" applyNumberFormat="1" applyFont="1" applyFill="1" applyBorder="1" applyAlignment="1">
      <alignment horizontal="center" vertical="center"/>
    </xf>
    <xf numFmtId="4" fontId="3" fillId="2" borderId="60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3" fillId="2" borderId="58" xfId="0" applyNumberFormat="1" applyFont="1" applyFill="1" applyBorder="1" applyAlignment="1">
      <alignment horizontal="center" vertical="center"/>
    </xf>
    <xf numFmtId="4" fontId="3" fillId="2" borderId="38" xfId="0" applyNumberFormat="1" applyFont="1" applyFill="1" applyBorder="1" applyAlignment="1">
      <alignment horizontal="center" vertical="center"/>
    </xf>
    <xf numFmtId="4" fontId="3" fillId="2" borderId="55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56" xfId="0" applyNumberFormat="1" applyFont="1" applyFill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63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48" xfId="0" applyNumberFormat="1" applyFont="1" applyBorder="1" applyAlignment="1">
      <alignment horizontal="center" vertical="center"/>
    </xf>
    <xf numFmtId="4" fontId="7" fillId="0" borderId="51" xfId="0" applyNumberFormat="1" applyFont="1" applyBorder="1" applyAlignment="1">
      <alignment horizontal="center" vertical="center"/>
    </xf>
    <xf numFmtId="4" fontId="7" fillId="0" borderId="44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7" fillId="0" borderId="7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horizontal="center" vertical="center"/>
    </xf>
    <xf numFmtId="3" fontId="7" fillId="0" borderId="38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3" fontId="7" fillId="0" borderId="60" xfId="0" applyNumberFormat="1" applyFont="1" applyBorder="1" applyAlignment="1">
      <alignment horizontal="center" vertical="center"/>
    </xf>
    <xf numFmtId="3" fontId="2" fillId="0" borderId="60" xfId="0" applyNumberFormat="1" applyFont="1" applyBorder="1" applyAlignment="1">
      <alignment horizontal="center" vertical="center"/>
    </xf>
    <xf numFmtId="4" fontId="7" fillId="0" borderId="56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/>
    <xf numFmtId="0" fontId="2" fillId="2" borderId="61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6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4" fontId="2" fillId="2" borderId="6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2" fillId="0" borderId="70" xfId="0" applyFont="1" applyBorder="1" applyAlignment="1">
      <alignment horizontal="left" vertical="center"/>
    </xf>
    <xf numFmtId="0" fontId="12" fillId="0" borderId="70" xfId="0" applyFont="1" applyBorder="1" applyAlignment="1">
      <alignment vertical="center"/>
    </xf>
    <xf numFmtId="0" fontId="13" fillId="0" borderId="70" xfId="0" applyFon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14" fillId="0" borderId="69" xfId="0" applyFont="1" applyBorder="1" applyAlignment="1">
      <alignment vertical="center" wrapText="1"/>
    </xf>
    <xf numFmtId="0" fontId="13" fillId="0" borderId="69" xfId="0" applyFont="1" applyBorder="1" applyAlignment="1">
      <alignment horizontal="center" vertical="center"/>
    </xf>
    <xf numFmtId="0" fontId="13" fillId="0" borderId="69" xfId="0" applyFont="1" applyBorder="1" applyAlignment="1">
      <alignment vertical="center"/>
    </xf>
    <xf numFmtId="0" fontId="15" fillId="0" borderId="69" xfId="0" quotePrefix="1" applyFont="1" applyBorder="1" applyAlignment="1">
      <alignment horizontal="left" vertical="center" wrapText="1"/>
    </xf>
    <xf numFmtId="0" fontId="15" fillId="0" borderId="69" xfId="0" quotePrefix="1" applyFont="1" applyBorder="1" applyAlignment="1">
      <alignment horizontal="left" vertical="center"/>
    </xf>
    <xf numFmtId="0" fontId="16" fillId="0" borderId="69" xfId="0" applyFont="1" applyBorder="1" applyAlignment="1">
      <alignment horizontal="left" vertical="center"/>
    </xf>
    <xf numFmtId="0" fontId="15" fillId="0" borderId="69" xfId="0" applyFont="1" applyBorder="1" applyAlignment="1">
      <alignment vertical="center"/>
    </xf>
    <xf numFmtId="0" fontId="15" fillId="0" borderId="69" xfId="0" applyFont="1" applyBorder="1" applyAlignment="1">
      <alignment horizontal="left" vertical="center"/>
    </xf>
    <xf numFmtId="0" fontId="11" fillId="0" borderId="69" xfId="0" applyFont="1" applyBorder="1" applyAlignment="1">
      <alignment horizontal="left" vertical="center"/>
    </xf>
    <xf numFmtId="0" fontId="11" fillId="0" borderId="69" xfId="0" applyFont="1" applyBorder="1" applyAlignment="1">
      <alignment vertical="center"/>
    </xf>
    <xf numFmtId="0" fontId="12" fillId="0" borderId="68" xfId="0" applyFont="1" applyBorder="1" applyAlignment="1">
      <alignment horizontal="left" vertical="center"/>
    </xf>
    <xf numFmtId="0" fontId="12" fillId="0" borderId="68" xfId="0" applyFont="1" applyBorder="1" applyAlignment="1">
      <alignment vertical="center"/>
    </xf>
    <xf numFmtId="0" fontId="13" fillId="0" borderId="68" xfId="0" applyFont="1" applyBorder="1" applyAlignment="1">
      <alignment horizontal="center" vertical="center"/>
    </xf>
    <xf numFmtId="0" fontId="0" fillId="0" borderId="71" xfId="0" applyBorder="1"/>
    <xf numFmtId="0" fontId="14" fillId="0" borderId="68" xfId="0" applyFont="1" applyBorder="1" applyAlignment="1">
      <alignment vertical="center" wrapText="1"/>
    </xf>
    <xf numFmtId="0" fontId="14" fillId="0" borderId="68" xfId="0" applyFont="1" applyBorder="1" applyAlignment="1">
      <alignment horizontal="center" vertical="center" wrapText="1"/>
    </xf>
    <xf numFmtId="0" fontId="6" fillId="0" borderId="69" xfId="0" applyFont="1" applyBorder="1"/>
    <xf numFmtId="0" fontId="17" fillId="0" borderId="69" xfId="0" applyFont="1" applyBorder="1" applyAlignment="1">
      <alignment vertical="center" wrapText="1"/>
    </xf>
    <xf numFmtId="0" fontId="15" fillId="0" borderId="68" xfId="0" applyFont="1" applyBorder="1" applyAlignment="1">
      <alignment horizontal="center" vertical="center" wrapText="1"/>
    </xf>
    <xf numFmtId="0" fontId="15" fillId="0" borderId="71" xfId="0" quotePrefix="1" applyFont="1" applyBorder="1" applyAlignment="1">
      <alignment horizontal="left" vertical="center" wrapText="1"/>
    </xf>
    <xf numFmtId="0" fontId="16" fillId="0" borderId="71" xfId="0" applyFont="1" applyBorder="1" applyAlignment="1">
      <alignment horizontal="left" vertical="center"/>
    </xf>
    <xf numFmtId="0" fontId="15" fillId="0" borderId="71" xfId="0" applyFont="1" applyBorder="1" applyAlignment="1">
      <alignment vertical="center"/>
    </xf>
    <xf numFmtId="0" fontId="15" fillId="0" borderId="71" xfId="0" applyFont="1" applyBorder="1" applyAlignment="1">
      <alignment horizontal="left" vertical="center"/>
    </xf>
    <xf numFmtId="0" fontId="13" fillId="0" borderId="70" xfId="0" applyFont="1" applyBorder="1" applyAlignment="1">
      <alignment vertical="center"/>
    </xf>
    <xf numFmtId="0" fontId="11" fillId="0" borderId="71" xfId="0" applyFont="1" applyBorder="1" applyAlignment="1">
      <alignment horizontal="left" vertical="center"/>
    </xf>
    <xf numFmtId="0" fontId="13" fillId="0" borderId="72" xfId="0" applyFont="1" applyBorder="1" applyAlignment="1">
      <alignment vertical="center"/>
    </xf>
    <xf numFmtId="0" fontId="14" fillId="0" borderId="73" xfId="0" applyFont="1" applyBorder="1" applyAlignment="1">
      <alignment vertical="center" wrapText="1"/>
    </xf>
    <xf numFmtId="0" fontId="13" fillId="0" borderId="36" xfId="0" applyFont="1" applyBorder="1" applyAlignment="1">
      <alignment vertical="center"/>
    </xf>
    <xf numFmtId="0" fontId="15" fillId="0" borderId="36" xfId="0" quotePrefix="1" applyFont="1" applyBorder="1" applyAlignment="1">
      <alignment horizontal="left" vertical="center" wrapText="1"/>
    </xf>
    <xf numFmtId="0" fontId="15" fillId="0" borderId="36" xfId="0" quotePrefix="1" applyFont="1" applyBorder="1" applyAlignment="1">
      <alignment horizontal="left" vertical="center"/>
    </xf>
    <xf numFmtId="0" fontId="16" fillId="0" borderId="36" xfId="0" applyFont="1" applyBorder="1" applyAlignment="1">
      <alignment horizontal="left" vertical="center"/>
    </xf>
    <xf numFmtId="0" fontId="15" fillId="0" borderId="36" xfId="0" applyFont="1" applyBorder="1" applyAlignment="1">
      <alignment vertical="center"/>
    </xf>
    <xf numFmtId="0" fontId="15" fillId="0" borderId="36" xfId="0" applyFont="1" applyBorder="1" applyAlignment="1">
      <alignment horizontal="left" vertical="center"/>
    </xf>
    <xf numFmtId="0" fontId="15" fillId="0" borderId="71" xfId="0" quotePrefix="1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2" fillId="0" borderId="60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1" fillId="0" borderId="69" xfId="0" applyFont="1" applyBorder="1" applyAlignment="1">
      <alignment horizontal="center" vertical="center" wrapText="1"/>
    </xf>
    <xf numFmtId="0" fontId="12" fillId="0" borderId="68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0" fillId="0" borderId="68" xfId="0" applyBorder="1" applyAlignment="1">
      <alignment horizontal="center"/>
    </xf>
    <xf numFmtId="0" fontId="0" fillId="0" borderId="71" xfId="0" applyBorder="1" applyAlignment="1">
      <alignment horizontal="center"/>
    </xf>
    <xf numFmtId="0" fontId="14" fillId="0" borderId="68" xfId="0" applyFont="1" applyBorder="1" applyAlignment="1">
      <alignment horizontal="center" vertical="center"/>
    </xf>
    <xf numFmtId="0" fontId="14" fillId="0" borderId="71" xfId="0" applyFont="1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0" fillId="0" borderId="70" xfId="0" applyBorder="1" applyAlignment="1">
      <alignment horizontal="center"/>
    </xf>
    <xf numFmtId="0" fontId="14" fillId="0" borderId="68" xfId="0" applyFont="1" applyBorder="1" applyAlignment="1">
      <alignment horizontal="center" vertical="center" wrapText="1"/>
    </xf>
    <xf numFmtId="0" fontId="14" fillId="0" borderId="71" xfId="0" applyFont="1" applyBorder="1" applyAlignment="1">
      <alignment horizontal="center" vertical="center" wrapText="1"/>
    </xf>
    <xf numFmtId="0" fontId="14" fillId="0" borderId="70" xfId="0" applyFont="1" applyBorder="1" applyAlignment="1">
      <alignment horizontal="center" vertical="center" wrapText="1"/>
    </xf>
    <xf numFmtId="0" fontId="15" fillId="0" borderId="68" xfId="0" quotePrefix="1" applyFont="1" applyBorder="1" applyAlignment="1">
      <alignment horizontal="center" vertical="center" wrapText="1"/>
    </xf>
    <xf numFmtId="0" fontId="15" fillId="0" borderId="71" xfId="0" quotePrefix="1" applyFont="1" applyBorder="1" applyAlignment="1">
      <alignment horizontal="center" vertical="center" wrapText="1"/>
    </xf>
    <xf numFmtId="0" fontId="15" fillId="0" borderId="70" xfId="0" quotePrefix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32"/>
  <sheetViews>
    <sheetView tabSelected="1" topLeftCell="E1" workbookViewId="0">
      <selection activeCell="T1" sqref="T1"/>
    </sheetView>
  </sheetViews>
  <sheetFormatPr defaultRowHeight="15" x14ac:dyDescent="0.25"/>
  <cols>
    <col min="1" max="1" width="7.5703125" style="5" customWidth="1"/>
    <col min="2" max="2" width="35.7109375" style="5" customWidth="1"/>
    <col min="3" max="3" width="42.140625" style="5" customWidth="1"/>
    <col min="4" max="4" width="6.85546875" style="5" customWidth="1"/>
    <col min="5" max="5" width="9.42578125" style="5" customWidth="1"/>
    <col min="6" max="6" width="9.42578125" style="5" bestFit="1" customWidth="1"/>
    <col min="7" max="7" width="12.42578125" style="5" customWidth="1"/>
    <col min="8" max="8" width="11.28515625" style="5" bestFit="1" customWidth="1"/>
    <col min="9" max="9" width="14.28515625" style="5" bestFit="1" customWidth="1"/>
    <col min="10" max="10" width="16.140625" style="5" bestFit="1" customWidth="1"/>
    <col min="11" max="11" width="16.140625" style="5" customWidth="1"/>
    <col min="12" max="12" width="15.42578125" style="5" bestFit="1" customWidth="1"/>
    <col min="13" max="13" width="15.42578125" style="5" customWidth="1"/>
    <col min="14" max="14" width="16.140625" style="5" bestFit="1" customWidth="1"/>
    <col min="15" max="16" width="16.140625" style="5" customWidth="1"/>
    <col min="17" max="17" width="15.42578125" style="5" bestFit="1" customWidth="1"/>
    <col min="18" max="18" width="13.85546875" style="5" customWidth="1"/>
    <col min="19" max="19" width="15.42578125" style="5" bestFit="1" customWidth="1"/>
    <col min="20" max="20" width="13" style="5" bestFit="1" customWidth="1"/>
    <col min="21" max="21" width="14.28515625" style="5" bestFit="1" customWidth="1"/>
    <col min="22" max="22" width="11.7109375" style="5" bestFit="1" customWidth="1"/>
    <col min="23" max="23" width="12.7109375" style="5" bestFit="1" customWidth="1"/>
    <col min="24" max="260" width="9.140625" style="5"/>
    <col min="261" max="261" width="7.5703125" style="5" customWidth="1"/>
    <col min="262" max="262" width="34.140625" style="5" customWidth="1"/>
    <col min="263" max="263" width="30.42578125" style="5" bestFit="1" customWidth="1"/>
    <col min="264" max="264" width="33.28515625" style="5" bestFit="1" customWidth="1"/>
    <col min="265" max="265" width="6.85546875" style="5" customWidth="1"/>
    <col min="266" max="266" width="10.5703125" style="5" bestFit="1" customWidth="1"/>
    <col min="267" max="267" width="12.140625" style="5" customWidth="1"/>
    <col min="268" max="516" width="9.140625" style="5"/>
    <col min="517" max="517" width="7.5703125" style="5" customWidth="1"/>
    <col min="518" max="518" width="34.140625" style="5" customWidth="1"/>
    <col min="519" max="519" width="30.42578125" style="5" bestFit="1" customWidth="1"/>
    <col min="520" max="520" width="33.28515625" style="5" bestFit="1" customWidth="1"/>
    <col min="521" max="521" width="6.85546875" style="5" customWidth="1"/>
    <col min="522" max="522" width="10.5703125" style="5" bestFit="1" customWidth="1"/>
    <col min="523" max="523" width="12.140625" style="5" customWidth="1"/>
    <col min="524" max="772" width="9.140625" style="5"/>
    <col min="773" max="773" width="7.5703125" style="5" customWidth="1"/>
    <col min="774" max="774" width="34.140625" style="5" customWidth="1"/>
    <col min="775" max="775" width="30.42578125" style="5" bestFit="1" customWidth="1"/>
    <col min="776" max="776" width="33.28515625" style="5" bestFit="1" customWidth="1"/>
    <col min="777" max="777" width="6.85546875" style="5" customWidth="1"/>
    <col min="778" max="778" width="10.5703125" style="5" bestFit="1" customWidth="1"/>
    <col min="779" max="779" width="12.140625" style="5" customWidth="1"/>
    <col min="780" max="1028" width="9.140625" style="5"/>
    <col min="1029" max="1029" width="7.5703125" style="5" customWidth="1"/>
    <col min="1030" max="1030" width="34.140625" style="5" customWidth="1"/>
    <col min="1031" max="1031" width="30.42578125" style="5" bestFit="1" customWidth="1"/>
    <col min="1032" max="1032" width="33.28515625" style="5" bestFit="1" customWidth="1"/>
    <col min="1033" max="1033" width="6.85546875" style="5" customWidth="1"/>
    <col min="1034" max="1034" width="10.5703125" style="5" bestFit="1" customWidth="1"/>
    <col min="1035" max="1035" width="12.140625" style="5" customWidth="1"/>
    <col min="1036" max="1284" width="9.140625" style="5"/>
    <col min="1285" max="1285" width="7.5703125" style="5" customWidth="1"/>
    <col min="1286" max="1286" width="34.140625" style="5" customWidth="1"/>
    <col min="1287" max="1287" width="30.42578125" style="5" bestFit="1" customWidth="1"/>
    <col min="1288" max="1288" width="33.28515625" style="5" bestFit="1" customWidth="1"/>
    <col min="1289" max="1289" width="6.85546875" style="5" customWidth="1"/>
    <col min="1290" max="1290" width="10.5703125" style="5" bestFit="1" customWidth="1"/>
    <col min="1291" max="1291" width="12.140625" style="5" customWidth="1"/>
    <col min="1292" max="1540" width="9.140625" style="5"/>
    <col min="1541" max="1541" width="7.5703125" style="5" customWidth="1"/>
    <col min="1542" max="1542" width="34.140625" style="5" customWidth="1"/>
    <col min="1543" max="1543" width="30.42578125" style="5" bestFit="1" customWidth="1"/>
    <col min="1544" max="1544" width="33.28515625" style="5" bestFit="1" customWidth="1"/>
    <col min="1545" max="1545" width="6.85546875" style="5" customWidth="1"/>
    <col min="1546" max="1546" width="10.5703125" style="5" bestFit="1" customWidth="1"/>
    <col min="1547" max="1547" width="12.140625" style="5" customWidth="1"/>
    <col min="1548" max="1796" width="9.140625" style="5"/>
    <col min="1797" max="1797" width="7.5703125" style="5" customWidth="1"/>
    <col min="1798" max="1798" width="34.140625" style="5" customWidth="1"/>
    <col min="1799" max="1799" width="30.42578125" style="5" bestFit="1" customWidth="1"/>
    <col min="1800" max="1800" width="33.28515625" style="5" bestFit="1" customWidth="1"/>
    <col min="1801" max="1801" width="6.85546875" style="5" customWidth="1"/>
    <col min="1802" max="1802" width="10.5703125" style="5" bestFit="1" customWidth="1"/>
    <col min="1803" max="1803" width="12.140625" style="5" customWidth="1"/>
    <col min="1804" max="2052" width="9.140625" style="5"/>
    <col min="2053" max="2053" width="7.5703125" style="5" customWidth="1"/>
    <col min="2054" max="2054" width="34.140625" style="5" customWidth="1"/>
    <col min="2055" max="2055" width="30.42578125" style="5" bestFit="1" customWidth="1"/>
    <col min="2056" max="2056" width="33.28515625" style="5" bestFit="1" customWidth="1"/>
    <col min="2057" max="2057" width="6.85546875" style="5" customWidth="1"/>
    <col min="2058" max="2058" width="10.5703125" style="5" bestFit="1" customWidth="1"/>
    <col min="2059" max="2059" width="12.140625" style="5" customWidth="1"/>
    <col min="2060" max="2308" width="9.140625" style="5"/>
    <col min="2309" max="2309" width="7.5703125" style="5" customWidth="1"/>
    <col min="2310" max="2310" width="34.140625" style="5" customWidth="1"/>
    <col min="2311" max="2311" width="30.42578125" style="5" bestFit="1" customWidth="1"/>
    <col min="2312" max="2312" width="33.28515625" style="5" bestFit="1" customWidth="1"/>
    <col min="2313" max="2313" width="6.85546875" style="5" customWidth="1"/>
    <col min="2314" max="2314" width="10.5703125" style="5" bestFit="1" customWidth="1"/>
    <col min="2315" max="2315" width="12.140625" style="5" customWidth="1"/>
    <col min="2316" max="2564" width="9.140625" style="5"/>
    <col min="2565" max="2565" width="7.5703125" style="5" customWidth="1"/>
    <col min="2566" max="2566" width="34.140625" style="5" customWidth="1"/>
    <col min="2567" max="2567" width="30.42578125" style="5" bestFit="1" customWidth="1"/>
    <col min="2568" max="2568" width="33.28515625" style="5" bestFit="1" customWidth="1"/>
    <col min="2569" max="2569" width="6.85546875" style="5" customWidth="1"/>
    <col min="2570" max="2570" width="10.5703125" style="5" bestFit="1" customWidth="1"/>
    <col min="2571" max="2571" width="12.140625" style="5" customWidth="1"/>
    <col min="2572" max="2820" width="9.140625" style="5"/>
    <col min="2821" max="2821" width="7.5703125" style="5" customWidth="1"/>
    <col min="2822" max="2822" width="34.140625" style="5" customWidth="1"/>
    <col min="2823" max="2823" width="30.42578125" style="5" bestFit="1" customWidth="1"/>
    <col min="2824" max="2824" width="33.28515625" style="5" bestFit="1" customWidth="1"/>
    <col min="2825" max="2825" width="6.85546875" style="5" customWidth="1"/>
    <col min="2826" max="2826" width="10.5703125" style="5" bestFit="1" customWidth="1"/>
    <col min="2827" max="2827" width="12.140625" style="5" customWidth="1"/>
    <col min="2828" max="3076" width="9.140625" style="5"/>
    <col min="3077" max="3077" width="7.5703125" style="5" customWidth="1"/>
    <col min="3078" max="3078" width="34.140625" style="5" customWidth="1"/>
    <col min="3079" max="3079" width="30.42578125" style="5" bestFit="1" customWidth="1"/>
    <col min="3080" max="3080" width="33.28515625" style="5" bestFit="1" customWidth="1"/>
    <col min="3081" max="3081" width="6.85546875" style="5" customWidth="1"/>
    <col min="3082" max="3082" width="10.5703125" style="5" bestFit="1" customWidth="1"/>
    <col min="3083" max="3083" width="12.140625" style="5" customWidth="1"/>
    <col min="3084" max="3332" width="9.140625" style="5"/>
    <col min="3333" max="3333" width="7.5703125" style="5" customWidth="1"/>
    <col min="3334" max="3334" width="34.140625" style="5" customWidth="1"/>
    <col min="3335" max="3335" width="30.42578125" style="5" bestFit="1" customWidth="1"/>
    <col min="3336" max="3336" width="33.28515625" style="5" bestFit="1" customWidth="1"/>
    <col min="3337" max="3337" width="6.85546875" style="5" customWidth="1"/>
    <col min="3338" max="3338" width="10.5703125" style="5" bestFit="1" customWidth="1"/>
    <col min="3339" max="3339" width="12.140625" style="5" customWidth="1"/>
    <col min="3340" max="3588" width="9.140625" style="5"/>
    <col min="3589" max="3589" width="7.5703125" style="5" customWidth="1"/>
    <col min="3590" max="3590" width="34.140625" style="5" customWidth="1"/>
    <col min="3591" max="3591" width="30.42578125" style="5" bestFit="1" customWidth="1"/>
    <col min="3592" max="3592" width="33.28515625" style="5" bestFit="1" customWidth="1"/>
    <col min="3593" max="3593" width="6.85546875" style="5" customWidth="1"/>
    <col min="3594" max="3594" width="10.5703125" style="5" bestFit="1" customWidth="1"/>
    <col min="3595" max="3595" width="12.140625" style="5" customWidth="1"/>
    <col min="3596" max="3844" width="9.140625" style="5"/>
    <col min="3845" max="3845" width="7.5703125" style="5" customWidth="1"/>
    <col min="3846" max="3846" width="34.140625" style="5" customWidth="1"/>
    <col min="3847" max="3847" width="30.42578125" style="5" bestFit="1" customWidth="1"/>
    <col min="3848" max="3848" width="33.28515625" style="5" bestFit="1" customWidth="1"/>
    <col min="3849" max="3849" width="6.85546875" style="5" customWidth="1"/>
    <col min="3850" max="3850" width="10.5703125" style="5" bestFit="1" customWidth="1"/>
    <col min="3851" max="3851" width="12.140625" style="5" customWidth="1"/>
    <col min="3852" max="4100" width="9.140625" style="5"/>
    <col min="4101" max="4101" width="7.5703125" style="5" customWidth="1"/>
    <col min="4102" max="4102" width="34.140625" style="5" customWidth="1"/>
    <col min="4103" max="4103" width="30.42578125" style="5" bestFit="1" customWidth="1"/>
    <col min="4104" max="4104" width="33.28515625" style="5" bestFit="1" customWidth="1"/>
    <col min="4105" max="4105" width="6.85546875" style="5" customWidth="1"/>
    <col min="4106" max="4106" width="10.5703125" style="5" bestFit="1" customWidth="1"/>
    <col min="4107" max="4107" width="12.140625" style="5" customWidth="1"/>
    <col min="4108" max="4356" width="9.140625" style="5"/>
    <col min="4357" max="4357" width="7.5703125" style="5" customWidth="1"/>
    <col min="4358" max="4358" width="34.140625" style="5" customWidth="1"/>
    <col min="4359" max="4359" width="30.42578125" style="5" bestFit="1" customWidth="1"/>
    <col min="4360" max="4360" width="33.28515625" style="5" bestFit="1" customWidth="1"/>
    <col min="4361" max="4361" width="6.85546875" style="5" customWidth="1"/>
    <col min="4362" max="4362" width="10.5703125" style="5" bestFit="1" customWidth="1"/>
    <col min="4363" max="4363" width="12.140625" style="5" customWidth="1"/>
    <col min="4364" max="4612" width="9.140625" style="5"/>
    <col min="4613" max="4613" width="7.5703125" style="5" customWidth="1"/>
    <col min="4614" max="4614" width="34.140625" style="5" customWidth="1"/>
    <col min="4615" max="4615" width="30.42578125" style="5" bestFit="1" customWidth="1"/>
    <col min="4616" max="4616" width="33.28515625" style="5" bestFit="1" customWidth="1"/>
    <col min="4617" max="4617" width="6.85546875" style="5" customWidth="1"/>
    <col min="4618" max="4618" width="10.5703125" style="5" bestFit="1" customWidth="1"/>
    <col min="4619" max="4619" width="12.140625" style="5" customWidth="1"/>
    <col min="4620" max="4868" width="9.140625" style="5"/>
    <col min="4869" max="4869" width="7.5703125" style="5" customWidth="1"/>
    <col min="4870" max="4870" width="34.140625" style="5" customWidth="1"/>
    <col min="4871" max="4871" width="30.42578125" style="5" bestFit="1" customWidth="1"/>
    <col min="4872" max="4872" width="33.28515625" style="5" bestFit="1" customWidth="1"/>
    <col min="4873" max="4873" width="6.85546875" style="5" customWidth="1"/>
    <col min="4874" max="4874" width="10.5703125" style="5" bestFit="1" customWidth="1"/>
    <col min="4875" max="4875" width="12.140625" style="5" customWidth="1"/>
    <col min="4876" max="5124" width="9.140625" style="5"/>
    <col min="5125" max="5125" width="7.5703125" style="5" customWidth="1"/>
    <col min="5126" max="5126" width="34.140625" style="5" customWidth="1"/>
    <col min="5127" max="5127" width="30.42578125" style="5" bestFit="1" customWidth="1"/>
    <col min="5128" max="5128" width="33.28515625" style="5" bestFit="1" customWidth="1"/>
    <col min="5129" max="5129" width="6.85546875" style="5" customWidth="1"/>
    <col min="5130" max="5130" width="10.5703125" style="5" bestFit="1" customWidth="1"/>
    <col min="5131" max="5131" width="12.140625" style="5" customWidth="1"/>
    <col min="5132" max="5380" width="9.140625" style="5"/>
    <col min="5381" max="5381" width="7.5703125" style="5" customWidth="1"/>
    <col min="5382" max="5382" width="34.140625" style="5" customWidth="1"/>
    <col min="5383" max="5383" width="30.42578125" style="5" bestFit="1" customWidth="1"/>
    <col min="5384" max="5384" width="33.28515625" style="5" bestFit="1" customWidth="1"/>
    <col min="5385" max="5385" width="6.85546875" style="5" customWidth="1"/>
    <col min="5386" max="5386" width="10.5703125" style="5" bestFit="1" customWidth="1"/>
    <col min="5387" max="5387" width="12.140625" style="5" customWidth="1"/>
    <col min="5388" max="5636" width="9.140625" style="5"/>
    <col min="5637" max="5637" width="7.5703125" style="5" customWidth="1"/>
    <col min="5638" max="5638" width="34.140625" style="5" customWidth="1"/>
    <col min="5639" max="5639" width="30.42578125" style="5" bestFit="1" customWidth="1"/>
    <col min="5640" max="5640" width="33.28515625" style="5" bestFit="1" customWidth="1"/>
    <col min="5641" max="5641" width="6.85546875" style="5" customWidth="1"/>
    <col min="5642" max="5642" width="10.5703125" style="5" bestFit="1" customWidth="1"/>
    <col min="5643" max="5643" width="12.140625" style="5" customWidth="1"/>
    <col min="5644" max="5892" width="9.140625" style="5"/>
    <col min="5893" max="5893" width="7.5703125" style="5" customWidth="1"/>
    <col min="5894" max="5894" width="34.140625" style="5" customWidth="1"/>
    <col min="5895" max="5895" width="30.42578125" style="5" bestFit="1" customWidth="1"/>
    <col min="5896" max="5896" width="33.28515625" style="5" bestFit="1" customWidth="1"/>
    <col min="5897" max="5897" width="6.85546875" style="5" customWidth="1"/>
    <col min="5898" max="5898" width="10.5703125" style="5" bestFit="1" customWidth="1"/>
    <col min="5899" max="5899" width="12.140625" style="5" customWidth="1"/>
    <col min="5900" max="6148" width="9.140625" style="5"/>
    <col min="6149" max="6149" width="7.5703125" style="5" customWidth="1"/>
    <col min="6150" max="6150" width="34.140625" style="5" customWidth="1"/>
    <col min="6151" max="6151" width="30.42578125" style="5" bestFit="1" customWidth="1"/>
    <col min="6152" max="6152" width="33.28515625" style="5" bestFit="1" customWidth="1"/>
    <col min="6153" max="6153" width="6.85546875" style="5" customWidth="1"/>
    <col min="6154" max="6154" width="10.5703125" style="5" bestFit="1" customWidth="1"/>
    <col min="6155" max="6155" width="12.140625" style="5" customWidth="1"/>
    <col min="6156" max="6404" width="9.140625" style="5"/>
    <col min="6405" max="6405" width="7.5703125" style="5" customWidth="1"/>
    <col min="6406" max="6406" width="34.140625" style="5" customWidth="1"/>
    <col min="6407" max="6407" width="30.42578125" style="5" bestFit="1" customWidth="1"/>
    <col min="6408" max="6408" width="33.28515625" style="5" bestFit="1" customWidth="1"/>
    <col min="6409" max="6409" width="6.85546875" style="5" customWidth="1"/>
    <col min="6410" max="6410" width="10.5703125" style="5" bestFit="1" customWidth="1"/>
    <col min="6411" max="6411" width="12.140625" style="5" customWidth="1"/>
    <col min="6412" max="6660" width="9.140625" style="5"/>
    <col min="6661" max="6661" width="7.5703125" style="5" customWidth="1"/>
    <col min="6662" max="6662" width="34.140625" style="5" customWidth="1"/>
    <col min="6663" max="6663" width="30.42578125" style="5" bestFit="1" customWidth="1"/>
    <col min="6664" max="6664" width="33.28515625" style="5" bestFit="1" customWidth="1"/>
    <col min="6665" max="6665" width="6.85546875" style="5" customWidth="1"/>
    <col min="6666" max="6666" width="10.5703125" style="5" bestFit="1" customWidth="1"/>
    <col min="6667" max="6667" width="12.140625" style="5" customWidth="1"/>
    <col min="6668" max="6916" width="9.140625" style="5"/>
    <col min="6917" max="6917" width="7.5703125" style="5" customWidth="1"/>
    <col min="6918" max="6918" width="34.140625" style="5" customWidth="1"/>
    <col min="6919" max="6919" width="30.42578125" style="5" bestFit="1" customWidth="1"/>
    <col min="6920" max="6920" width="33.28515625" style="5" bestFit="1" customWidth="1"/>
    <col min="6921" max="6921" width="6.85546875" style="5" customWidth="1"/>
    <col min="6922" max="6922" width="10.5703125" style="5" bestFit="1" customWidth="1"/>
    <col min="6923" max="6923" width="12.140625" style="5" customWidth="1"/>
    <col min="6924" max="7172" width="9.140625" style="5"/>
    <col min="7173" max="7173" width="7.5703125" style="5" customWidth="1"/>
    <col min="7174" max="7174" width="34.140625" style="5" customWidth="1"/>
    <col min="7175" max="7175" width="30.42578125" style="5" bestFit="1" customWidth="1"/>
    <col min="7176" max="7176" width="33.28515625" style="5" bestFit="1" customWidth="1"/>
    <col min="7177" max="7177" width="6.85546875" style="5" customWidth="1"/>
    <col min="7178" max="7178" width="10.5703125" style="5" bestFit="1" customWidth="1"/>
    <col min="7179" max="7179" width="12.140625" style="5" customWidth="1"/>
    <col min="7180" max="7428" width="9.140625" style="5"/>
    <col min="7429" max="7429" width="7.5703125" style="5" customWidth="1"/>
    <col min="7430" max="7430" width="34.140625" style="5" customWidth="1"/>
    <col min="7431" max="7431" width="30.42578125" style="5" bestFit="1" customWidth="1"/>
    <col min="7432" max="7432" width="33.28515625" style="5" bestFit="1" customWidth="1"/>
    <col min="7433" max="7433" width="6.85546875" style="5" customWidth="1"/>
    <col min="7434" max="7434" width="10.5703125" style="5" bestFit="1" customWidth="1"/>
    <col min="7435" max="7435" width="12.140625" style="5" customWidth="1"/>
    <col min="7436" max="7684" width="9.140625" style="5"/>
    <col min="7685" max="7685" width="7.5703125" style="5" customWidth="1"/>
    <col min="7686" max="7686" width="34.140625" style="5" customWidth="1"/>
    <col min="7687" max="7687" width="30.42578125" style="5" bestFit="1" customWidth="1"/>
    <col min="7688" max="7688" width="33.28515625" style="5" bestFit="1" customWidth="1"/>
    <col min="7689" max="7689" width="6.85546875" style="5" customWidth="1"/>
    <col min="7690" max="7690" width="10.5703125" style="5" bestFit="1" customWidth="1"/>
    <col min="7691" max="7691" width="12.140625" style="5" customWidth="1"/>
    <col min="7692" max="7940" width="9.140625" style="5"/>
    <col min="7941" max="7941" width="7.5703125" style="5" customWidth="1"/>
    <col min="7942" max="7942" width="34.140625" style="5" customWidth="1"/>
    <col min="7943" max="7943" width="30.42578125" style="5" bestFit="1" customWidth="1"/>
    <col min="7944" max="7944" width="33.28515625" style="5" bestFit="1" customWidth="1"/>
    <col min="7945" max="7945" width="6.85546875" style="5" customWidth="1"/>
    <col min="7946" max="7946" width="10.5703125" style="5" bestFit="1" customWidth="1"/>
    <col min="7947" max="7947" width="12.140625" style="5" customWidth="1"/>
    <col min="7948" max="8196" width="9.140625" style="5"/>
    <col min="8197" max="8197" width="7.5703125" style="5" customWidth="1"/>
    <col min="8198" max="8198" width="34.140625" style="5" customWidth="1"/>
    <col min="8199" max="8199" width="30.42578125" style="5" bestFit="1" customWidth="1"/>
    <col min="8200" max="8200" width="33.28515625" style="5" bestFit="1" customWidth="1"/>
    <col min="8201" max="8201" width="6.85546875" style="5" customWidth="1"/>
    <col min="8202" max="8202" width="10.5703125" style="5" bestFit="1" customWidth="1"/>
    <col min="8203" max="8203" width="12.140625" style="5" customWidth="1"/>
    <col min="8204" max="8452" width="9.140625" style="5"/>
    <col min="8453" max="8453" width="7.5703125" style="5" customWidth="1"/>
    <col min="8454" max="8454" width="34.140625" style="5" customWidth="1"/>
    <col min="8455" max="8455" width="30.42578125" style="5" bestFit="1" customWidth="1"/>
    <col min="8456" max="8456" width="33.28515625" style="5" bestFit="1" customWidth="1"/>
    <col min="8457" max="8457" width="6.85546875" style="5" customWidth="1"/>
    <col min="8458" max="8458" width="10.5703125" style="5" bestFit="1" customWidth="1"/>
    <col min="8459" max="8459" width="12.140625" style="5" customWidth="1"/>
    <col min="8460" max="8708" width="9.140625" style="5"/>
    <col min="8709" max="8709" width="7.5703125" style="5" customWidth="1"/>
    <col min="8710" max="8710" width="34.140625" style="5" customWidth="1"/>
    <col min="8711" max="8711" width="30.42578125" style="5" bestFit="1" customWidth="1"/>
    <col min="8712" max="8712" width="33.28515625" style="5" bestFit="1" customWidth="1"/>
    <col min="8713" max="8713" width="6.85546875" style="5" customWidth="1"/>
    <col min="8714" max="8714" width="10.5703125" style="5" bestFit="1" customWidth="1"/>
    <col min="8715" max="8715" width="12.140625" style="5" customWidth="1"/>
    <col min="8716" max="8964" width="9.140625" style="5"/>
    <col min="8965" max="8965" width="7.5703125" style="5" customWidth="1"/>
    <col min="8966" max="8966" width="34.140625" style="5" customWidth="1"/>
    <col min="8967" max="8967" width="30.42578125" style="5" bestFit="1" customWidth="1"/>
    <col min="8968" max="8968" width="33.28515625" style="5" bestFit="1" customWidth="1"/>
    <col min="8969" max="8969" width="6.85546875" style="5" customWidth="1"/>
    <col min="8970" max="8970" width="10.5703125" style="5" bestFit="1" customWidth="1"/>
    <col min="8971" max="8971" width="12.140625" style="5" customWidth="1"/>
    <col min="8972" max="9220" width="9.140625" style="5"/>
    <col min="9221" max="9221" width="7.5703125" style="5" customWidth="1"/>
    <col min="9222" max="9222" width="34.140625" style="5" customWidth="1"/>
    <col min="9223" max="9223" width="30.42578125" style="5" bestFit="1" customWidth="1"/>
    <col min="9224" max="9224" width="33.28515625" style="5" bestFit="1" customWidth="1"/>
    <col min="9225" max="9225" width="6.85546875" style="5" customWidth="1"/>
    <col min="9226" max="9226" width="10.5703125" style="5" bestFit="1" customWidth="1"/>
    <col min="9227" max="9227" width="12.140625" style="5" customWidth="1"/>
    <col min="9228" max="9476" width="9.140625" style="5"/>
    <col min="9477" max="9477" width="7.5703125" style="5" customWidth="1"/>
    <col min="9478" max="9478" width="34.140625" style="5" customWidth="1"/>
    <col min="9479" max="9479" width="30.42578125" style="5" bestFit="1" customWidth="1"/>
    <col min="9480" max="9480" width="33.28515625" style="5" bestFit="1" customWidth="1"/>
    <col min="9481" max="9481" width="6.85546875" style="5" customWidth="1"/>
    <col min="9482" max="9482" width="10.5703125" style="5" bestFit="1" customWidth="1"/>
    <col min="9483" max="9483" width="12.140625" style="5" customWidth="1"/>
    <col min="9484" max="9732" width="9.140625" style="5"/>
    <col min="9733" max="9733" width="7.5703125" style="5" customWidth="1"/>
    <col min="9734" max="9734" width="34.140625" style="5" customWidth="1"/>
    <col min="9735" max="9735" width="30.42578125" style="5" bestFit="1" customWidth="1"/>
    <col min="9736" max="9736" width="33.28515625" style="5" bestFit="1" customWidth="1"/>
    <col min="9737" max="9737" width="6.85546875" style="5" customWidth="1"/>
    <col min="9738" max="9738" width="10.5703125" style="5" bestFit="1" customWidth="1"/>
    <col min="9739" max="9739" width="12.140625" style="5" customWidth="1"/>
    <col min="9740" max="9988" width="9.140625" style="5"/>
    <col min="9989" max="9989" width="7.5703125" style="5" customWidth="1"/>
    <col min="9990" max="9990" width="34.140625" style="5" customWidth="1"/>
    <col min="9991" max="9991" width="30.42578125" style="5" bestFit="1" customWidth="1"/>
    <col min="9992" max="9992" width="33.28515625" style="5" bestFit="1" customWidth="1"/>
    <col min="9993" max="9993" width="6.85546875" style="5" customWidth="1"/>
    <col min="9994" max="9994" width="10.5703125" style="5" bestFit="1" customWidth="1"/>
    <col min="9995" max="9995" width="12.140625" style="5" customWidth="1"/>
    <col min="9996" max="10244" width="9.140625" style="5"/>
    <col min="10245" max="10245" width="7.5703125" style="5" customWidth="1"/>
    <col min="10246" max="10246" width="34.140625" style="5" customWidth="1"/>
    <col min="10247" max="10247" width="30.42578125" style="5" bestFit="1" customWidth="1"/>
    <col min="10248" max="10248" width="33.28515625" style="5" bestFit="1" customWidth="1"/>
    <col min="10249" max="10249" width="6.85546875" style="5" customWidth="1"/>
    <col min="10250" max="10250" width="10.5703125" style="5" bestFit="1" customWidth="1"/>
    <col min="10251" max="10251" width="12.140625" style="5" customWidth="1"/>
    <col min="10252" max="10500" width="9.140625" style="5"/>
    <col min="10501" max="10501" width="7.5703125" style="5" customWidth="1"/>
    <col min="10502" max="10502" width="34.140625" style="5" customWidth="1"/>
    <col min="10503" max="10503" width="30.42578125" style="5" bestFit="1" customWidth="1"/>
    <col min="10504" max="10504" width="33.28515625" style="5" bestFit="1" customWidth="1"/>
    <col min="10505" max="10505" width="6.85546875" style="5" customWidth="1"/>
    <col min="10506" max="10506" width="10.5703125" style="5" bestFit="1" customWidth="1"/>
    <col min="10507" max="10507" width="12.140625" style="5" customWidth="1"/>
    <col min="10508" max="10756" width="9.140625" style="5"/>
    <col min="10757" max="10757" width="7.5703125" style="5" customWidth="1"/>
    <col min="10758" max="10758" width="34.140625" style="5" customWidth="1"/>
    <col min="10759" max="10759" width="30.42578125" style="5" bestFit="1" customWidth="1"/>
    <col min="10760" max="10760" width="33.28515625" style="5" bestFit="1" customWidth="1"/>
    <col min="10761" max="10761" width="6.85546875" style="5" customWidth="1"/>
    <col min="10762" max="10762" width="10.5703125" style="5" bestFit="1" customWidth="1"/>
    <col min="10763" max="10763" width="12.140625" style="5" customWidth="1"/>
    <col min="10764" max="11012" width="9.140625" style="5"/>
    <col min="11013" max="11013" width="7.5703125" style="5" customWidth="1"/>
    <col min="11014" max="11014" width="34.140625" style="5" customWidth="1"/>
    <col min="11015" max="11015" width="30.42578125" style="5" bestFit="1" customWidth="1"/>
    <col min="11016" max="11016" width="33.28515625" style="5" bestFit="1" customWidth="1"/>
    <col min="11017" max="11017" width="6.85546875" style="5" customWidth="1"/>
    <col min="11018" max="11018" width="10.5703125" style="5" bestFit="1" customWidth="1"/>
    <col min="11019" max="11019" width="12.140625" style="5" customWidth="1"/>
    <col min="11020" max="11268" width="9.140625" style="5"/>
    <col min="11269" max="11269" width="7.5703125" style="5" customWidth="1"/>
    <col min="11270" max="11270" width="34.140625" style="5" customWidth="1"/>
    <col min="11271" max="11271" width="30.42578125" style="5" bestFit="1" customWidth="1"/>
    <col min="11272" max="11272" width="33.28515625" style="5" bestFit="1" customWidth="1"/>
    <col min="11273" max="11273" width="6.85546875" style="5" customWidth="1"/>
    <col min="11274" max="11274" width="10.5703125" style="5" bestFit="1" customWidth="1"/>
    <col min="11275" max="11275" width="12.140625" style="5" customWidth="1"/>
    <col min="11276" max="11524" width="9.140625" style="5"/>
    <col min="11525" max="11525" width="7.5703125" style="5" customWidth="1"/>
    <col min="11526" max="11526" width="34.140625" style="5" customWidth="1"/>
    <col min="11527" max="11527" width="30.42578125" style="5" bestFit="1" customWidth="1"/>
    <col min="11528" max="11528" width="33.28515625" style="5" bestFit="1" customWidth="1"/>
    <col min="11529" max="11529" width="6.85546875" style="5" customWidth="1"/>
    <col min="11530" max="11530" width="10.5703125" style="5" bestFit="1" customWidth="1"/>
    <col min="11531" max="11531" width="12.140625" style="5" customWidth="1"/>
    <col min="11532" max="11780" width="9.140625" style="5"/>
    <col min="11781" max="11781" width="7.5703125" style="5" customWidth="1"/>
    <col min="11782" max="11782" width="34.140625" style="5" customWidth="1"/>
    <col min="11783" max="11783" width="30.42578125" style="5" bestFit="1" customWidth="1"/>
    <col min="11784" max="11784" width="33.28515625" style="5" bestFit="1" customWidth="1"/>
    <col min="11785" max="11785" width="6.85546875" style="5" customWidth="1"/>
    <col min="11786" max="11786" width="10.5703125" style="5" bestFit="1" customWidth="1"/>
    <col min="11787" max="11787" width="12.140625" style="5" customWidth="1"/>
    <col min="11788" max="12036" width="9.140625" style="5"/>
    <col min="12037" max="12037" width="7.5703125" style="5" customWidth="1"/>
    <col min="12038" max="12038" width="34.140625" style="5" customWidth="1"/>
    <col min="12039" max="12039" width="30.42578125" style="5" bestFit="1" customWidth="1"/>
    <col min="12040" max="12040" width="33.28515625" style="5" bestFit="1" customWidth="1"/>
    <col min="12041" max="12041" width="6.85546875" style="5" customWidth="1"/>
    <col min="12042" max="12042" width="10.5703125" style="5" bestFit="1" customWidth="1"/>
    <col min="12043" max="12043" width="12.140625" style="5" customWidth="1"/>
    <col min="12044" max="12292" width="9.140625" style="5"/>
    <col min="12293" max="12293" width="7.5703125" style="5" customWidth="1"/>
    <col min="12294" max="12294" width="34.140625" style="5" customWidth="1"/>
    <col min="12295" max="12295" width="30.42578125" style="5" bestFit="1" customWidth="1"/>
    <col min="12296" max="12296" width="33.28515625" style="5" bestFit="1" customWidth="1"/>
    <col min="12297" max="12297" width="6.85546875" style="5" customWidth="1"/>
    <col min="12298" max="12298" width="10.5703125" style="5" bestFit="1" customWidth="1"/>
    <col min="12299" max="12299" width="12.140625" style="5" customWidth="1"/>
    <col min="12300" max="12548" width="9.140625" style="5"/>
    <col min="12549" max="12549" width="7.5703125" style="5" customWidth="1"/>
    <col min="12550" max="12550" width="34.140625" style="5" customWidth="1"/>
    <col min="12551" max="12551" width="30.42578125" style="5" bestFit="1" customWidth="1"/>
    <col min="12552" max="12552" width="33.28515625" style="5" bestFit="1" customWidth="1"/>
    <col min="12553" max="12553" width="6.85546875" style="5" customWidth="1"/>
    <col min="12554" max="12554" width="10.5703125" style="5" bestFit="1" customWidth="1"/>
    <col min="12555" max="12555" width="12.140625" style="5" customWidth="1"/>
    <col min="12556" max="12804" width="9.140625" style="5"/>
    <col min="12805" max="12805" width="7.5703125" style="5" customWidth="1"/>
    <col min="12806" max="12806" width="34.140625" style="5" customWidth="1"/>
    <col min="12807" max="12807" width="30.42578125" style="5" bestFit="1" customWidth="1"/>
    <col min="12808" max="12808" width="33.28515625" style="5" bestFit="1" customWidth="1"/>
    <col min="12809" max="12809" width="6.85546875" style="5" customWidth="1"/>
    <col min="12810" max="12810" width="10.5703125" style="5" bestFit="1" customWidth="1"/>
    <col min="12811" max="12811" width="12.140625" style="5" customWidth="1"/>
    <col min="12812" max="13060" width="9.140625" style="5"/>
    <col min="13061" max="13061" width="7.5703125" style="5" customWidth="1"/>
    <col min="13062" max="13062" width="34.140625" style="5" customWidth="1"/>
    <col min="13063" max="13063" width="30.42578125" style="5" bestFit="1" customWidth="1"/>
    <col min="13064" max="13064" width="33.28515625" style="5" bestFit="1" customWidth="1"/>
    <col min="13065" max="13065" width="6.85546875" style="5" customWidth="1"/>
    <col min="13066" max="13066" width="10.5703125" style="5" bestFit="1" customWidth="1"/>
    <col min="13067" max="13067" width="12.140625" style="5" customWidth="1"/>
    <col min="13068" max="13316" width="9.140625" style="5"/>
    <col min="13317" max="13317" width="7.5703125" style="5" customWidth="1"/>
    <col min="13318" max="13318" width="34.140625" style="5" customWidth="1"/>
    <col min="13319" max="13319" width="30.42578125" style="5" bestFit="1" customWidth="1"/>
    <col min="13320" max="13320" width="33.28515625" style="5" bestFit="1" customWidth="1"/>
    <col min="13321" max="13321" width="6.85546875" style="5" customWidth="1"/>
    <col min="13322" max="13322" width="10.5703125" style="5" bestFit="1" customWidth="1"/>
    <col min="13323" max="13323" width="12.140625" style="5" customWidth="1"/>
    <col min="13324" max="13572" width="9.140625" style="5"/>
    <col min="13573" max="13573" width="7.5703125" style="5" customWidth="1"/>
    <col min="13574" max="13574" width="34.140625" style="5" customWidth="1"/>
    <col min="13575" max="13575" width="30.42578125" style="5" bestFit="1" customWidth="1"/>
    <col min="13576" max="13576" width="33.28515625" style="5" bestFit="1" customWidth="1"/>
    <col min="13577" max="13577" width="6.85546875" style="5" customWidth="1"/>
    <col min="13578" max="13578" width="10.5703125" style="5" bestFit="1" customWidth="1"/>
    <col min="13579" max="13579" width="12.140625" style="5" customWidth="1"/>
    <col min="13580" max="13828" width="9.140625" style="5"/>
    <col min="13829" max="13829" width="7.5703125" style="5" customWidth="1"/>
    <col min="13830" max="13830" width="34.140625" style="5" customWidth="1"/>
    <col min="13831" max="13831" width="30.42578125" style="5" bestFit="1" customWidth="1"/>
    <col min="13832" max="13832" width="33.28515625" style="5" bestFit="1" customWidth="1"/>
    <col min="13833" max="13833" width="6.85546875" style="5" customWidth="1"/>
    <col min="13834" max="13834" width="10.5703125" style="5" bestFit="1" customWidth="1"/>
    <col min="13835" max="13835" width="12.140625" style="5" customWidth="1"/>
    <col min="13836" max="14084" width="9.140625" style="5"/>
    <col min="14085" max="14085" width="7.5703125" style="5" customWidth="1"/>
    <col min="14086" max="14086" width="34.140625" style="5" customWidth="1"/>
    <col min="14087" max="14087" width="30.42578125" style="5" bestFit="1" customWidth="1"/>
    <col min="14088" max="14088" width="33.28515625" style="5" bestFit="1" customWidth="1"/>
    <col min="14089" max="14089" width="6.85546875" style="5" customWidth="1"/>
    <col min="14090" max="14090" width="10.5703125" style="5" bestFit="1" customWidth="1"/>
    <col min="14091" max="14091" width="12.140625" style="5" customWidth="1"/>
    <col min="14092" max="14340" width="9.140625" style="5"/>
    <col min="14341" max="14341" width="7.5703125" style="5" customWidth="1"/>
    <col min="14342" max="14342" width="34.140625" style="5" customWidth="1"/>
    <col min="14343" max="14343" width="30.42578125" style="5" bestFit="1" customWidth="1"/>
    <col min="14344" max="14344" width="33.28515625" style="5" bestFit="1" customWidth="1"/>
    <col min="14345" max="14345" width="6.85546875" style="5" customWidth="1"/>
    <col min="14346" max="14346" width="10.5703125" style="5" bestFit="1" customWidth="1"/>
    <col min="14347" max="14347" width="12.140625" style="5" customWidth="1"/>
    <col min="14348" max="14596" width="9.140625" style="5"/>
    <col min="14597" max="14597" width="7.5703125" style="5" customWidth="1"/>
    <col min="14598" max="14598" width="34.140625" style="5" customWidth="1"/>
    <col min="14599" max="14599" width="30.42578125" style="5" bestFit="1" customWidth="1"/>
    <col min="14600" max="14600" width="33.28515625" style="5" bestFit="1" customWidth="1"/>
    <col min="14601" max="14601" width="6.85546875" style="5" customWidth="1"/>
    <col min="14602" max="14602" width="10.5703125" style="5" bestFit="1" customWidth="1"/>
    <col min="14603" max="14603" width="12.140625" style="5" customWidth="1"/>
    <col min="14604" max="14852" width="9.140625" style="5"/>
    <col min="14853" max="14853" width="7.5703125" style="5" customWidth="1"/>
    <col min="14854" max="14854" width="34.140625" style="5" customWidth="1"/>
    <col min="14855" max="14855" width="30.42578125" style="5" bestFit="1" customWidth="1"/>
    <col min="14856" max="14856" width="33.28515625" style="5" bestFit="1" customWidth="1"/>
    <col min="14857" max="14857" width="6.85546875" style="5" customWidth="1"/>
    <col min="14858" max="14858" width="10.5703125" style="5" bestFit="1" customWidth="1"/>
    <col min="14859" max="14859" width="12.140625" style="5" customWidth="1"/>
    <col min="14860" max="15108" width="9.140625" style="5"/>
    <col min="15109" max="15109" width="7.5703125" style="5" customWidth="1"/>
    <col min="15110" max="15110" width="34.140625" style="5" customWidth="1"/>
    <col min="15111" max="15111" width="30.42578125" style="5" bestFit="1" customWidth="1"/>
    <col min="15112" max="15112" width="33.28515625" style="5" bestFit="1" customWidth="1"/>
    <col min="15113" max="15113" width="6.85546875" style="5" customWidth="1"/>
    <col min="15114" max="15114" width="10.5703125" style="5" bestFit="1" customWidth="1"/>
    <col min="15115" max="15115" width="12.140625" style="5" customWidth="1"/>
    <col min="15116" max="15364" width="9.140625" style="5"/>
    <col min="15365" max="15365" width="7.5703125" style="5" customWidth="1"/>
    <col min="15366" max="15366" width="34.140625" style="5" customWidth="1"/>
    <col min="15367" max="15367" width="30.42578125" style="5" bestFit="1" customWidth="1"/>
    <col min="15368" max="15368" width="33.28515625" style="5" bestFit="1" customWidth="1"/>
    <col min="15369" max="15369" width="6.85546875" style="5" customWidth="1"/>
    <col min="15370" max="15370" width="10.5703125" style="5" bestFit="1" customWidth="1"/>
    <col min="15371" max="15371" width="12.140625" style="5" customWidth="1"/>
    <col min="15372" max="15620" width="9.140625" style="5"/>
    <col min="15621" max="15621" width="7.5703125" style="5" customWidth="1"/>
    <col min="15622" max="15622" width="34.140625" style="5" customWidth="1"/>
    <col min="15623" max="15623" width="30.42578125" style="5" bestFit="1" customWidth="1"/>
    <col min="15624" max="15624" width="33.28515625" style="5" bestFit="1" customWidth="1"/>
    <col min="15625" max="15625" width="6.85546875" style="5" customWidth="1"/>
    <col min="15626" max="15626" width="10.5703125" style="5" bestFit="1" customWidth="1"/>
    <col min="15627" max="15627" width="12.140625" style="5" customWidth="1"/>
    <col min="15628" max="15876" width="9.140625" style="5"/>
    <col min="15877" max="15877" width="7.5703125" style="5" customWidth="1"/>
    <col min="15878" max="15878" width="34.140625" style="5" customWidth="1"/>
    <col min="15879" max="15879" width="30.42578125" style="5" bestFit="1" customWidth="1"/>
    <col min="15880" max="15880" width="33.28515625" style="5" bestFit="1" customWidth="1"/>
    <col min="15881" max="15881" width="6.85546875" style="5" customWidth="1"/>
    <col min="15882" max="15882" width="10.5703125" style="5" bestFit="1" customWidth="1"/>
    <col min="15883" max="15883" width="12.140625" style="5" customWidth="1"/>
    <col min="15884" max="16132" width="9.140625" style="5"/>
    <col min="16133" max="16133" width="7.5703125" style="5" customWidth="1"/>
    <col min="16134" max="16134" width="34.140625" style="5" customWidth="1"/>
    <col min="16135" max="16135" width="30.42578125" style="5" bestFit="1" customWidth="1"/>
    <col min="16136" max="16136" width="33.28515625" style="5" bestFit="1" customWidth="1"/>
    <col min="16137" max="16137" width="6.85546875" style="5" customWidth="1"/>
    <col min="16138" max="16138" width="10.5703125" style="5" bestFit="1" customWidth="1"/>
    <col min="16139" max="16139" width="12.140625" style="5" customWidth="1"/>
    <col min="16140" max="16384" width="9.140625" style="5"/>
  </cols>
  <sheetData>
    <row r="1" spans="1:23" x14ac:dyDescent="0.25">
      <c r="A1" s="4" t="s">
        <v>5</v>
      </c>
      <c r="E1" s="5" t="s">
        <v>89</v>
      </c>
      <c r="T1" s="5" t="s">
        <v>90</v>
      </c>
    </row>
    <row r="2" spans="1:23" ht="15.75" x14ac:dyDescent="0.25">
      <c r="A2" s="1" t="s">
        <v>33</v>
      </c>
      <c r="B2" s="1"/>
    </row>
    <row r="3" spans="1:23" ht="15.75" x14ac:dyDescent="0.25">
      <c r="A3" s="202" t="s">
        <v>16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</row>
    <row r="4" spans="1:23" ht="15.75" x14ac:dyDescent="0.25">
      <c r="A4" s="149"/>
      <c r="B4" s="202" t="s">
        <v>37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</row>
    <row r="5" spans="1:23" ht="15.75" thickBot="1" x14ac:dyDescent="0.3"/>
    <row r="6" spans="1:23" ht="15.75" customHeight="1" thickBot="1" x14ac:dyDescent="0.3">
      <c r="A6" s="203" t="s">
        <v>6</v>
      </c>
      <c r="B6" s="206" t="s">
        <v>0</v>
      </c>
      <c r="C6" s="208" t="s">
        <v>7</v>
      </c>
      <c r="D6" s="206" t="s">
        <v>8</v>
      </c>
      <c r="E6" s="210" t="s">
        <v>17</v>
      </c>
      <c r="F6" s="208" t="s">
        <v>10</v>
      </c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3"/>
      <c r="R6" s="216" t="s">
        <v>15</v>
      </c>
      <c r="S6" s="217"/>
      <c r="T6" s="216" t="s">
        <v>24</v>
      </c>
      <c r="U6" s="220"/>
    </row>
    <row r="7" spans="1:23" ht="16.5" thickBot="1" x14ac:dyDescent="0.3">
      <c r="A7" s="204"/>
      <c r="B7" s="207"/>
      <c r="C7" s="209"/>
      <c r="D7" s="207"/>
      <c r="E7" s="211"/>
      <c r="F7" s="223" t="s">
        <v>18</v>
      </c>
      <c r="G7" s="224"/>
      <c r="H7" s="225" t="s">
        <v>19</v>
      </c>
      <c r="I7" s="225"/>
      <c r="J7" s="223" t="s">
        <v>20</v>
      </c>
      <c r="K7" s="224"/>
      <c r="L7" s="225" t="s">
        <v>21</v>
      </c>
      <c r="M7" s="225"/>
      <c r="N7" s="223" t="s">
        <v>22</v>
      </c>
      <c r="O7" s="224"/>
      <c r="P7" s="223" t="s">
        <v>23</v>
      </c>
      <c r="Q7" s="224"/>
      <c r="R7" s="218"/>
      <c r="S7" s="219"/>
      <c r="T7" s="221"/>
      <c r="U7" s="222"/>
    </row>
    <row r="8" spans="1:23" ht="16.5" thickBot="1" x14ac:dyDescent="0.3">
      <c r="A8" s="205"/>
      <c r="B8" s="207"/>
      <c r="C8" s="209"/>
      <c r="D8" s="207"/>
      <c r="E8" s="211"/>
      <c r="F8" s="27" t="s">
        <v>25</v>
      </c>
      <c r="G8" s="34" t="s">
        <v>9</v>
      </c>
      <c r="H8" s="28" t="s">
        <v>25</v>
      </c>
      <c r="I8" s="29" t="s">
        <v>9</v>
      </c>
      <c r="J8" s="71" t="s">
        <v>25</v>
      </c>
      <c r="K8" s="70" t="s">
        <v>9</v>
      </c>
      <c r="L8" s="71" t="s">
        <v>25</v>
      </c>
      <c r="M8" s="39" t="s">
        <v>9</v>
      </c>
      <c r="N8" s="71" t="s">
        <v>25</v>
      </c>
      <c r="O8" s="70" t="s">
        <v>9</v>
      </c>
      <c r="P8" s="71" t="s">
        <v>25</v>
      </c>
      <c r="Q8" s="34" t="s">
        <v>9</v>
      </c>
      <c r="R8" s="73" t="s">
        <v>25</v>
      </c>
      <c r="S8" s="45" t="s">
        <v>9</v>
      </c>
      <c r="T8" s="44" t="s">
        <v>25</v>
      </c>
      <c r="U8" s="30" t="s">
        <v>9</v>
      </c>
    </row>
    <row r="9" spans="1:23" ht="16.5" thickBot="1" x14ac:dyDescent="0.3">
      <c r="A9" s="6">
        <v>0</v>
      </c>
      <c r="B9" s="21">
        <v>1</v>
      </c>
      <c r="C9" s="22">
        <v>2</v>
      </c>
      <c r="D9" s="21">
        <v>3</v>
      </c>
      <c r="E9" s="40">
        <v>4</v>
      </c>
      <c r="F9" s="23">
        <v>5</v>
      </c>
      <c r="G9" s="35">
        <v>6</v>
      </c>
      <c r="H9" s="24">
        <v>7</v>
      </c>
      <c r="I9" s="25">
        <v>8</v>
      </c>
      <c r="J9" s="23">
        <v>9</v>
      </c>
      <c r="K9" s="35">
        <v>10</v>
      </c>
      <c r="L9" s="23">
        <v>11</v>
      </c>
      <c r="M9" s="40">
        <v>12</v>
      </c>
      <c r="N9" s="23">
        <v>13</v>
      </c>
      <c r="O9" s="35">
        <v>14</v>
      </c>
      <c r="P9" s="23">
        <v>15</v>
      </c>
      <c r="Q9" s="35">
        <v>16</v>
      </c>
      <c r="R9" s="40" t="s">
        <v>26</v>
      </c>
      <c r="S9" s="25" t="s">
        <v>27</v>
      </c>
      <c r="T9" s="22" t="s">
        <v>28</v>
      </c>
      <c r="U9" s="26" t="s">
        <v>29</v>
      </c>
    </row>
    <row r="10" spans="1:23" ht="15.75" x14ac:dyDescent="0.25">
      <c r="A10" s="226">
        <v>1</v>
      </c>
      <c r="B10" s="229" t="s">
        <v>30</v>
      </c>
      <c r="C10" s="57" t="s">
        <v>1</v>
      </c>
      <c r="D10" s="63" t="s">
        <v>2</v>
      </c>
      <c r="E10" s="153"/>
      <c r="F10" s="20">
        <v>0</v>
      </c>
      <c r="G10" s="36">
        <v>0</v>
      </c>
      <c r="H10" s="85">
        <f t="shared" ref="H10:H16" si="0">+E10*F10</f>
        <v>0</v>
      </c>
      <c r="I10" s="86">
        <f t="shared" ref="I10:I16" si="1">+E10*G10</f>
        <v>0</v>
      </c>
      <c r="J10" s="20">
        <v>7000</v>
      </c>
      <c r="K10" s="36">
        <f>59950+37977+32266+24278+13510</f>
        <v>167981</v>
      </c>
      <c r="L10" s="102">
        <f t="shared" ref="L10:L16" si="2">+E10*J10</f>
        <v>0</v>
      </c>
      <c r="M10" s="103">
        <f t="shared" ref="M10:M16" si="3">+E10*K10</f>
        <v>0</v>
      </c>
      <c r="N10" s="20">
        <v>7000</v>
      </c>
      <c r="O10" s="36">
        <f>57750+27951+31381+26973+32559+55263</f>
        <v>231877</v>
      </c>
      <c r="P10" s="102">
        <f t="shared" ref="P10:P16" si="4">+E10*N10</f>
        <v>0</v>
      </c>
      <c r="Q10" s="116">
        <f t="shared" ref="Q10:Q15" si="5">+E10*O10</f>
        <v>0</v>
      </c>
      <c r="R10" s="74">
        <f>+F10+J10+N10</f>
        <v>14000</v>
      </c>
      <c r="S10" s="77">
        <f>+G10+K10+O10</f>
        <v>399858</v>
      </c>
      <c r="T10" s="122">
        <f>+H10+L10+P10</f>
        <v>0</v>
      </c>
      <c r="U10" s="123">
        <f>+I10+M10+Q10</f>
        <v>0</v>
      </c>
    </row>
    <row r="11" spans="1:23" ht="15.75" x14ac:dyDescent="0.25">
      <c r="A11" s="227"/>
      <c r="B11" s="230"/>
      <c r="C11" s="56" t="s">
        <v>14</v>
      </c>
      <c r="D11" s="64" t="s">
        <v>2</v>
      </c>
      <c r="E11" s="154"/>
      <c r="F11" s="7">
        <v>0</v>
      </c>
      <c r="G11" s="37">
        <v>0</v>
      </c>
      <c r="H11" s="87">
        <f t="shared" si="0"/>
        <v>0</v>
      </c>
      <c r="I11" s="88">
        <f t="shared" si="1"/>
        <v>0</v>
      </c>
      <c r="J11" s="7">
        <v>100</v>
      </c>
      <c r="K11" s="37">
        <f>2450+1450+1212+1450+615</f>
        <v>7177</v>
      </c>
      <c r="L11" s="104">
        <f t="shared" si="2"/>
        <v>0</v>
      </c>
      <c r="M11" s="105">
        <f t="shared" si="3"/>
        <v>0</v>
      </c>
      <c r="N11" s="7">
        <v>100</v>
      </c>
      <c r="O11" s="37">
        <f>2385+1750+1754+1050+1264+2700</f>
        <v>10903</v>
      </c>
      <c r="P11" s="104">
        <f t="shared" si="4"/>
        <v>0</v>
      </c>
      <c r="Q11" s="117">
        <f t="shared" si="5"/>
        <v>0</v>
      </c>
      <c r="R11" s="18">
        <f t="shared" ref="R11:U20" si="6">+F11+J11+N11</f>
        <v>200</v>
      </c>
      <c r="S11" s="78">
        <f t="shared" si="6"/>
        <v>18080</v>
      </c>
      <c r="T11" s="124">
        <f>+P11+L11+H11</f>
        <v>0</v>
      </c>
      <c r="U11" s="125">
        <f>+Q11+M11+I11</f>
        <v>0</v>
      </c>
    </row>
    <row r="12" spans="1:23" ht="16.5" thickBot="1" x14ac:dyDescent="0.3">
      <c r="A12" s="228"/>
      <c r="B12" s="231"/>
      <c r="C12" s="58" t="s">
        <v>3</v>
      </c>
      <c r="D12" s="65" t="s">
        <v>4</v>
      </c>
      <c r="E12" s="155"/>
      <c r="F12" s="46">
        <v>0</v>
      </c>
      <c r="G12" s="50">
        <v>0</v>
      </c>
      <c r="H12" s="89">
        <f t="shared" si="0"/>
        <v>0</v>
      </c>
      <c r="I12" s="90">
        <f t="shared" si="1"/>
        <v>0</v>
      </c>
      <c r="J12" s="46">
        <v>100</v>
      </c>
      <c r="K12" s="50">
        <f>765+796+792+790+327</f>
        <v>3470</v>
      </c>
      <c r="L12" s="106">
        <f t="shared" si="2"/>
        <v>0</v>
      </c>
      <c r="M12" s="107">
        <f t="shared" si="3"/>
        <v>0</v>
      </c>
      <c r="N12" s="46">
        <v>100</v>
      </c>
      <c r="O12" s="50">
        <f>800+508+450+400+452+800</f>
        <v>3410</v>
      </c>
      <c r="P12" s="106">
        <f t="shared" si="4"/>
        <v>0</v>
      </c>
      <c r="Q12" s="118">
        <f t="shared" si="5"/>
        <v>0</v>
      </c>
      <c r="R12" s="75">
        <f t="shared" si="6"/>
        <v>200</v>
      </c>
      <c r="S12" s="79">
        <f t="shared" si="6"/>
        <v>6880</v>
      </c>
      <c r="T12" s="126">
        <f>+H12+L12+P12</f>
        <v>0</v>
      </c>
      <c r="U12" s="127">
        <f>+I12+M12+Q12</f>
        <v>0</v>
      </c>
    </row>
    <row r="13" spans="1:23" ht="15.75" x14ac:dyDescent="0.25">
      <c r="A13" s="232">
        <v>2</v>
      </c>
      <c r="B13" s="230" t="s">
        <v>36</v>
      </c>
      <c r="C13" s="57" t="s">
        <v>1</v>
      </c>
      <c r="D13" s="66" t="s">
        <v>2</v>
      </c>
      <c r="E13" s="156"/>
      <c r="F13" s="11">
        <v>7000</v>
      </c>
      <c r="G13" s="38">
        <v>44334</v>
      </c>
      <c r="H13" s="91">
        <f t="shared" si="0"/>
        <v>0</v>
      </c>
      <c r="I13" s="92">
        <f t="shared" si="1"/>
        <v>0</v>
      </c>
      <c r="J13" s="11">
        <v>0</v>
      </c>
      <c r="K13" s="38">
        <v>0</v>
      </c>
      <c r="L13" s="108">
        <f t="shared" si="2"/>
        <v>0</v>
      </c>
      <c r="M13" s="109">
        <f t="shared" si="3"/>
        <v>0</v>
      </c>
      <c r="N13" s="11">
        <v>0</v>
      </c>
      <c r="O13" s="38">
        <v>0</v>
      </c>
      <c r="P13" s="108">
        <f t="shared" si="4"/>
        <v>0</v>
      </c>
      <c r="Q13" s="119">
        <f t="shared" si="5"/>
        <v>0</v>
      </c>
      <c r="R13" s="52">
        <f t="shared" si="6"/>
        <v>7000</v>
      </c>
      <c r="S13" s="77">
        <f t="shared" si="6"/>
        <v>44334</v>
      </c>
      <c r="T13" s="128">
        <f>+H13+L13+P13</f>
        <v>0</v>
      </c>
      <c r="U13" s="129">
        <f>+I13+M13+Q13</f>
        <v>0</v>
      </c>
      <c r="V13" s="136"/>
      <c r="W13" s="136"/>
    </row>
    <row r="14" spans="1:23" ht="15.75" x14ac:dyDescent="0.25">
      <c r="A14" s="233"/>
      <c r="B14" s="230"/>
      <c r="C14" s="56" t="s">
        <v>14</v>
      </c>
      <c r="D14" s="64" t="s">
        <v>2</v>
      </c>
      <c r="E14" s="154"/>
      <c r="F14" s="7">
        <v>100</v>
      </c>
      <c r="G14" s="8">
        <v>1750</v>
      </c>
      <c r="H14" s="87">
        <f t="shared" si="0"/>
        <v>0</v>
      </c>
      <c r="I14" s="88">
        <f t="shared" si="1"/>
        <v>0</v>
      </c>
      <c r="J14" s="7">
        <v>0</v>
      </c>
      <c r="K14" s="37">
        <v>0</v>
      </c>
      <c r="L14" s="104">
        <f t="shared" si="2"/>
        <v>0</v>
      </c>
      <c r="M14" s="105">
        <f t="shared" si="3"/>
        <v>0</v>
      </c>
      <c r="N14" s="7">
        <v>0</v>
      </c>
      <c r="O14" s="37">
        <v>0</v>
      </c>
      <c r="P14" s="104">
        <f t="shared" si="4"/>
        <v>0</v>
      </c>
      <c r="Q14" s="117">
        <f t="shared" si="5"/>
        <v>0</v>
      </c>
      <c r="R14" s="18">
        <f t="shared" si="6"/>
        <v>100</v>
      </c>
      <c r="S14" s="78">
        <f t="shared" si="6"/>
        <v>1750</v>
      </c>
      <c r="T14" s="124">
        <f>+P14+L14+H14</f>
        <v>0</v>
      </c>
      <c r="U14" s="125">
        <f>+Q14+M14+I14</f>
        <v>0</v>
      </c>
    </row>
    <row r="15" spans="1:23" ht="16.5" thickBot="1" x14ac:dyDescent="0.3">
      <c r="A15" s="234"/>
      <c r="B15" s="230"/>
      <c r="C15" s="58" t="s">
        <v>3</v>
      </c>
      <c r="D15" s="67" t="s">
        <v>4</v>
      </c>
      <c r="E15" s="157"/>
      <c r="F15" s="53">
        <v>100</v>
      </c>
      <c r="G15" s="54">
        <v>985</v>
      </c>
      <c r="H15" s="93">
        <f t="shared" si="0"/>
        <v>0</v>
      </c>
      <c r="I15" s="94">
        <f t="shared" si="1"/>
        <v>0</v>
      </c>
      <c r="J15" s="53">
        <v>0</v>
      </c>
      <c r="K15" s="54">
        <v>0</v>
      </c>
      <c r="L15" s="110">
        <f t="shared" si="2"/>
        <v>0</v>
      </c>
      <c r="M15" s="111">
        <f t="shared" si="3"/>
        <v>0</v>
      </c>
      <c r="N15" s="53">
        <v>0</v>
      </c>
      <c r="O15" s="54">
        <v>0</v>
      </c>
      <c r="P15" s="110">
        <f t="shared" si="4"/>
        <v>0</v>
      </c>
      <c r="Q15" s="120">
        <f t="shared" si="5"/>
        <v>0</v>
      </c>
      <c r="R15" s="55">
        <f t="shared" si="6"/>
        <v>100</v>
      </c>
      <c r="S15" s="79">
        <f t="shared" si="6"/>
        <v>985</v>
      </c>
      <c r="T15" s="130">
        <f>+H15+L15+P15</f>
        <v>0</v>
      </c>
      <c r="U15" s="131">
        <f>+I15+M15+Q15</f>
        <v>0</v>
      </c>
    </row>
    <row r="16" spans="1:23" ht="32.25" thickBot="1" x14ac:dyDescent="0.3">
      <c r="A16" s="148">
        <v>3</v>
      </c>
      <c r="B16" s="47" t="s">
        <v>31</v>
      </c>
      <c r="C16" s="59" t="s">
        <v>1</v>
      </c>
      <c r="D16" s="68" t="s">
        <v>2</v>
      </c>
      <c r="E16" s="158"/>
      <c r="F16" s="48">
        <v>0</v>
      </c>
      <c r="G16" s="51">
        <v>0</v>
      </c>
      <c r="H16" s="95">
        <f t="shared" si="0"/>
        <v>0</v>
      </c>
      <c r="I16" s="96">
        <f t="shared" si="1"/>
        <v>0</v>
      </c>
      <c r="J16" s="48">
        <v>100</v>
      </c>
      <c r="K16" s="51">
        <f>560+450+420+420+280</f>
        <v>2130</v>
      </c>
      <c r="L16" s="112">
        <f t="shared" si="2"/>
        <v>0</v>
      </c>
      <c r="M16" s="113">
        <f t="shared" si="3"/>
        <v>0</v>
      </c>
      <c r="N16" s="48">
        <v>100</v>
      </c>
      <c r="O16" s="51">
        <f>560+420+450+450+450+560</f>
        <v>2890</v>
      </c>
      <c r="P16" s="112">
        <f t="shared" si="4"/>
        <v>0</v>
      </c>
      <c r="Q16" s="121">
        <f>+O16*E16</f>
        <v>0</v>
      </c>
      <c r="R16" s="49">
        <f t="shared" si="6"/>
        <v>200</v>
      </c>
      <c r="S16" s="82">
        <f t="shared" si="6"/>
        <v>5020</v>
      </c>
      <c r="T16" s="132">
        <f t="shared" ref="T16:U16" si="7">+P16+L16+H16</f>
        <v>0</v>
      </c>
      <c r="U16" s="133">
        <f t="shared" si="7"/>
        <v>0</v>
      </c>
    </row>
    <row r="17" spans="1:21" ht="15.75" customHeight="1" x14ac:dyDescent="0.25">
      <c r="A17" s="235" t="s">
        <v>34</v>
      </c>
      <c r="B17" s="236"/>
      <c r="C17" s="12" t="s">
        <v>11</v>
      </c>
      <c r="D17" s="2" t="s">
        <v>2</v>
      </c>
      <c r="E17" s="201"/>
      <c r="F17" s="15">
        <f>+F13+F10</f>
        <v>7000</v>
      </c>
      <c r="G17" s="41">
        <f>+G10+G13</f>
        <v>44334</v>
      </c>
      <c r="H17" s="140">
        <f>+H10+H13</f>
        <v>0</v>
      </c>
      <c r="I17" s="97">
        <f>+I10+I13</f>
        <v>0</v>
      </c>
      <c r="J17" s="76">
        <f>+J13+J10</f>
        <v>7000</v>
      </c>
      <c r="K17" s="31">
        <f>+K10+K13</f>
        <v>167981</v>
      </c>
      <c r="L17" s="141">
        <f>+L10+L13</f>
        <v>0</v>
      </c>
      <c r="M17" s="140">
        <f>+M10+M13</f>
        <v>0</v>
      </c>
      <c r="N17" s="76">
        <f>+N13+N10</f>
        <v>7000</v>
      </c>
      <c r="O17" s="31">
        <f>+O10+O13</f>
        <v>231877</v>
      </c>
      <c r="P17" s="141">
        <f>+P10+P13</f>
        <v>0</v>
      </c>
      <c r="Q17" s="140">
        <f>+Q10+Q13</f>
        <v>0</v>
      </c>
      <c r="R17" s="76">
        <f t="shared" si="6"/>
        <v>21000</v>
      </c>
      <c r="S17" s="80">
        <f t="shared" si="6"/>
        <v>444192</v>
      </c>
      <c r="T17" s="142">
        <f>+H17+L17+P17</f>
        <v>0</v>
      </c>
      <c r="U17" s="123">
        <f>+I17+M17+Q17</f>
        <v>0</v>
      </c>
    </row>
    <row r="18" spans="1:21" ht="15.75" x14ac:dyDescent="0.25">
      <c r="A18" s="237"/>
      <c r="B18" s="211"/>
      <c r="C18" s="9" t="s">
        <v>12</v>
      </c>
      <c r="D18" s="3" t="s">
        <v>2</v>
      </c>
      <c r="E18" s="62"/>
      <c r="F18" s="16">
        <f>+F14+F11</f>
        <v>100</v>
      </c>
      <c r="G18" s="42">
        <f>+G11+G14</f>
        <v>1750</v>
      </c>
      <c r="H18" s="98">
        <f>+H14+H11</f>
        <v>0</v>
      </c>
      <c r="I18" s="99">
        <f>+I14+I11</f>
        <v>0</v>
      </c>
      <c r="J18" s="19">
        <f>+J14+J11</f>
        <v>100</v>
      </c>
      <c r="K18" s="32">
        <f>+K11+K14</f>
        <v>7177</v>
      </c>
      <c r="L18" s="114">
        <f>+L14+L11</f>
        <v>0</v>
      </c>
      <c r="M18" s="98">
        <f>+M14+M11</f>
        <v>0</v>
      </c>
      <c r="N18" s="19">
        <f>+N14+N11</f>
        <v>100</v>
      </c>
      <c r="O18" s="32">
        <f>+O11+O14</f>
        <v>10903</v>
      </c>
      <c r="P18" s="114">
        <f>+P14+P11</f>
        <v>0</v>
      </c>
      <c r="Q18" s="98">
        <f>+Q14+Q11</f>
        <v>0</v>
      </c>
      <c r="R18" s="19">
        <f t="shared" si="6"/>
        <v>300</v>
      </c>
      <c r="S18" s="81">
        <f t="shared" si="6"/>
        <v>19830</v>
      </c>
      <c r="T18" s="134">
        <f t="shared" si="6"/>
        <v>0</v>
      </c>
      <c r="U18" s="135">
        <f t="shared" si="6"/>
        <v>0</v>
      </c>
    </row>
    <row r="19" spans="1:21" ht="15.75" x14ac:dyDescent="0.25">
      <c r="A19" s="237"/>
      <c r="B19" s="211"/>
      <c r="C19" s="60" t="s">
        <v>13</v>
      </c>
      <c r="D19" s="3" t="s">
        <v>4</v>
      </c>
      <c r="E19" s="62"/>
      <c r="F19" s="17">
        <f>+F15+F12</f>
        <v>100</v>
      </c>
      <c r="G19" s="43">
        <f>+G12+G15</f>
        <v>985</v>
      </c>
      <c r="H19" s="100">
        <f>+H15+H12</f>
        <v>0</v>
      </c>
      <c r="I19" s="101">
        <f>+I15+I12</f>
        <v>0</v>
      </c>
      <c r="J19" s="72">
        <f>+J15+J12</f>
        <v>100</v>
      </c>
      <c r="K19" s="33">
        <f>+K12+K15</f>
        <v>3470</v>
      </c>
      <c r="L19" s="115">
        <f>+L15+L12</f>
        <v>0</v>
      </c>
      <c r="M19" s="100">
        <f>+M15+M12</f>
        <v>0</v>
      </c>
      <c r="N19" s="72">
        <f>+N15+N12</f>
        <v>100</v>
      </c>
      <c r="O19" s="33">
        <f>+O12+O15</f>
        <v>3410</v>
      </c>
      <c r="P19" s="115">
        <f>+P15+P12</f>
        <v>0</v>
      </c>
      <c r="Q19" s="100">
        <f>+Q15+Q12</f>
        <v>0</v>
      </c>
      <c r="R19" s="19">
        <f t="shared" si="6"/>
        <v>300</v>
      </c>
      <c r="S19" s="81">
        <f t="shared" si="6"/>
        <v>7865</v>
      </c>
      <c r="T19" s="134">
        <f t="shared" si="6"/>
        <v>0</v>
      </c>
      <c r="U19" s="135">
        <f t="shared" si="6"/>
        <v>0</v>
      </c>
    </row>
    <row r="20" spans="1:21" ht="32.25" thickBot="1" x14ac:dyDescent="0.3">
      <c r="A20" s="237"/>
      <c r="B20" s="211"/>
      <c r="C20" s="61" t="s">
        <v>32</v>
      </c>
      <c r="D20" s="13" t="s">
        <v>2</v>
      </c>
      <c r="E20" s="69"/>
      <c r="F20" s="137">
        <f t="shared" ref="F20:Q20" si="8">+F16</f>
        <v>0</v>
      </c>
      <c r="G20" s="81">
        <f t="shared" si="8"/>
        <v>0</v>
      </c>
      <c r="H20" s="138">
        <f t="shared" si="8"/>
        <v>0</v>
      </c>
      <c r="I20" s="125">
        <f t="shared" si="8"/>
        <v>0</v>
      </c>
      <c r="J20" s="83">
        <f t="shared" si="8"/>
        <v>100</v>
      </c>
      <c r="K20" s="139">
        <f t="shared" si="8"/>
        <v>2130</v>
      </c>
      <c r="L20" s="124">
        <f t="shared" si="8"/>
        <v>0</v>
      </c>
      <c r="M20" s="138">
        <f t="shared" si="8"/>
        <v>0</v>
      </c>
      <c r="N20" s="84">
        <f t="shared" si="8"/>
        <v>100</v>
      </c>
      <c r="O20" s="139">
        <f t="shared" si="8"/>
        <v>2890</v>
      </c>
      <c r="P20" s="124">
        <f t="shared" si="8"/>
        <v>0</v>
      </c>
      <c r="Q20" s="138">
        <f t="shared" si="8"/>
        <v>0</v>
      </c>
      <c r="R20" s="19">
        <f t="shared" si="6"/>
        <v>200</v>
      </c>
      <c r="S20" s="81">
        <f t="shared" si="6"/>
        <v>5020</v>
      </c>
      <c r="T20" s="134">
        <f t="shared" si="6"/>
        <v>0</v>
      </c>
      <c r="U20" s="135">
        <f t="shared" si="6"/>
        <v>0</v>
      </c>
    </row>
    <row r="21" spans="1:21" ht="16.5" thickBot="1" x14ac:dyDescent="0.3">
      <c r="A21" s="214" t="s">
        <v>35</v>
      </c>
      <c r="B21" s="215"/>
      <c r="C21" s="215"/>
      <c r="D21" s="215"/>
      <c r="E21" s="215"/>
      <c r="F21" s="215"/>
      <c r="G21" s="215"/>
      <c r="H21" s="147">
        <f>SUM(H17:H20)</f>
        <v>0</v>
      </c>
      <c r="I21" s="146">
        <f>SUM(I17:I20)</f>
        <v>0</v>
      </c>
      <c r="J21" s="143"/>
      <c r="K21" s="144"/>
      <c r="L21" s="147">
        <f>SUM(L17:L20)</f>
        <v>0</v>
      </c>
      <c r="M21" s="146">
        <f>SUM(M17:M20)</f>
        <v>0</v>
      </c>
      <c r="N21" s="144"/>
      <c r="O21" s="144"/>
      <c r="P21" s="147">
        <f>SUM(P17:P20)</f>
        <v>0</v>
      </c>
      <c r="Q21" s="146">
        <f>SUM(Q17:Q20)</f>
        <v>0</v>
      </c>
      <c r="R21" s="145"/>
      <c r="S21" s="144"/>
      <c r="T21" s="147">
        <f t="shared" ref="T21:U21" si="9">+H21+L21+P21</f>
        <v>0</v>
      </c>
      <c r="U21" s="146">
        <f t="shared" si="9"/>
        <v>0</v>
      </c>
    </row>
    <row r="22" spans="1:21" x14ac:dyDescent="0.25">
      <c r="B22" s="200" t="s">
        <v>88</v>
      </c>
      <c r="R22" s="10"/>
    </row>
    <row r="23" spans="1:21" x14ac:dyDescent="0.25">
      <c r="R23" s="10"/>
    </row>
    <row r="24" spans="1:21" ht="15.75" x14ac:dyDescent="0.25">
      <c r="B24" s="14"/>
      <c r="C24" s="14"/>
      <c r="D24" s="14"/>
      <c r="E24" s="14"/>
      <c r="F24" s="150" t="s">
        <v>89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21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</row>
    <row r="26" spans="1:21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</row>
    <row r="27" spans="1:21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</row>
    <row r="28" spans="1:21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</row>
    <row r="29" spans="1:21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</row>
    <row r="30" spans="1:21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</row>
    <row r="31" spans="1:21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</row>
    <row r="32" spans="1:21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</row>
  </sheetData>
  <mergeCells count="22">
    <mergeCell ref="A21:G21"/>
    <mergeCell ref="R6:S7"/>
    <mergeCell ref="T6:U7"/>
    <mergeCell ref="F7:G7"/>
    <mergeCell ref="H7:I7"/>
    <mergeCell ref="J7:K7"/>
    <mergeCell ref="L7:M7"/>
    <mergeCell ref="N7:O7"/>
    <mergeCell ref="P7:Q7"/>
    <mergeCell ref="A10:A12"/>
    <mergeCell ref="B10:B12"/>
    <mergeCell ref="A13:A15"/>
    <mergeCell ref="B13:B15"/>
    <mergeCell ref="A17:B20"/>
    <mergeCell ref="A3:Q3"/>
    <mergeCell ref="B4:Q4"/>
    <mergeCell ref="A6:A8"/>
    <mergeCell ref="B6:B8"/>
    <mergeCell ref="C6:C8"/>
    <mergeCell ref="D6:D8"/>
    <mergeCell ref="E6:E8"/>
    <mergeCell ref="F6:Q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DAB99-7224-4714-81F8-36AAE3361FC8}">
  <dimension ref="A1:D91"/>
  <sheetViews>
    <sheetView zoomScaleNormal="100" workbookViewId="0">
      <selection activeCell="D1" sqref="D1"/>
    </sheetView>
  </sheetViews>
  <sheetFormatPr defaultRowHeight="15" x14ac:dyDescent="0.25"/>
  <cols>
    <col min="1" max="1" width="18.7109375" customWidth="1"/>
    <col min="2" max="2" width="108" customWidth="1"/>
    <col min="3" max="3" width="7.28515625" customWidth="1"/>
  </cols>
  <sheetData>
    <row r="1" spans="1:4" x14ac:dyDescent="0.25">
      <c r="A1" t="s">
        <v>89</v>
      </c>
      <c r="D1" t="s">
        <v>91</v>
      </c>
    </row>
    <row r="3" spans="1:4" ht="21.75" customHeight="1" x14ac:dyDescent="0.25">
      <c r="A3" s="159"/>
      <c r="B3" s="160" t="s">
        <v>38</v>
      </c>
      <c r="C3" s="161"/>
    </row>
    <row r="4" spans="1:4" ht="23.25" customHeight="1" x14ac:dyDescent="0.25">
      <c r="A4" s="238" t="s">
        <v>85</v>
      </c>
      <c r="B4" s="238"/>
      <c r="C4" s="238"/>
      <c r="D4" s="238"/>
    </row>
    <row r="5" spans="1:4" ht="30.75" customHeight="1" x14ac:dyDescent="0.25">
      <c r="A5" s="238"/>
      <c r="B5" s="238"/>
      <c r="C5" s="238"/>
      <c r="D5" s="238"/>
    </row>
    <row r="6" spans="1:4" ht="14.1" customHeight="1" thickBot="1" x14ac:dyDescent="0.3">
      <c r="A6" s="162" t="s">
        <v>39</v>
      </c>
      <c r="B6" s="163" t="s">
        <v>40</v>
      </c>
      <c r="C6" s="164" t="s">
        <v>8</v>
      </c>
      <c r="D6" s="165" t="s">
        <v>41</v>
      </c>
    </row>
    <row r="7" spans="1:4" ht="14.1" customHeight="1" thickTop="1" x14ac:dyDescent="0.25">
      <c r="A7" s="190" t="s">
        <v>87</v>
      </c>
      <c r="B7" s="192" t="s">
        <v>86</v>
      </c>
      <c r="C7" s="167" t="s">
        <v>42</v>
      </c>
      <c r="D7" s="165"/>
    </row>
    <row r="8" spans="1:4" ht="14.1" customHeight="1" x14ac:dyDescent="0.25">
      <c r="A8" s="239"/>
      <c r="B8" s="193" t="s">
        <v>43</v>
      </c>
      <c r="C8" s="241"/>
      <c r="D8" s="243"/>
    </row>
    <row r="9" spans="1:4" ht="14.1" customHeight="1" x14ac:dyDescent="0.25">
      <c r="A9" s="240"/>
      <c r="B9" s="194" t="s">
        <v>44</v>
      </c>
      <c r="C9" s="242"/>
      <c r="D9" s="244"/>
    </row>
    <row r="10" spans="1:4" ht="14.1" customHeight="1" x14ac:dyDescent="0.25">
      <c r="A10" s="240"/>
      <c r="B10" s="195" t="s">
        <v>45</v>
      </c>
      <c r="C10" s="242"/>
      <c r="D10" s="244"/>
    </row>
    <row r="11" spans="1:4" ht="14.1" customHeight="1" x14ac:dyDescent="0.25">
      <c r="A11" s="240"/>
      <c r="B11" s="199" t="s">
        <v>79</v>
      </c>
      <c r="C11" s="242"/>
      <c r="D11" s="244"/>
    </row>
    <row r="12" spans="1:4" ht="14.1" customHeight="1" x14ac:dyDescent="0.25">
      <c r="A12" s="240"/>
      <c r="B12" s="195" t="s">
        <v>81</v>
      </c>
      <c r="C12" s="242"/>
      <c r="D12" s="244"/>
    </row>
    <row r="13" spans="1:4" ht="14.1" customHeight="1" x14ac:dyDescent="0.25">
      <c r="A13" s="240"/>
      <c r="B13" s="194" t="s">
        <v>46</v>
      </c>
      <c r="C13" s="242"/>
      <c r="D13" s="244"/>
    </row>
    <row r="14" spans="1:4" ht="14.1" customHeight="1" x14ac:dyDescent="0.25">
      <c r="A14" s="240"/>
      <c r="B14" s="195" t="s">
        <v>47</v>
      </c>
      <c r="C14" s="242"/>
      <c r="D14" s="244"/>
    </row>
    <row r="15" spans="1:4" ht="14.1" customHeight="1" x14ac:dyDescent="0.25">
      <c r="A15" s="240"/>
      <c r="B15" s="195" t="s">
        <v>48</v>
      </c>
      <c r="C15" s="242"/>
      <c r="D15" s="244"/>
    </row>
    <row r="16" spans="1:4" ht="14.1" customHeight="1" x14ac:dyDescent="0.25">
      <c r="A16" s="240"/>
      <c r="B16" s="195" t="s">
        <v>49</v>
      </c>
      <c r="C16" s="242"/>
      <c r="D16" s="244"/>
    </row>
    <row r="17" spans="1:4" ht="14.1" customHeight="1" x14ac:dyDescent="0.25">
      <c r="A17" s="240"/>
      <c r="B17" s="195" t="s">
        <v>50</v>
      </c>
      <c r="C17" s="242"/>
      <c r="D17" s="244"/>
    </row>
    <row r="18" spans="1:4" ht="14.1" customHeight="1" x14ac:dyDescent="0.25">
      <c r="A18" s="240"/>
      <c r="B18" s="194" t="s">
        <v>51</v>
      </c>
      <c r="C18" s="242"/>
      <c r="D18" s="244"/>
    </row>
    <row r="19" spans="1:4" ht="14.1" customHeight="1" x14ac:dyDescent="0.25">
      <c r="A19" s="240"/>
      <c r="B19" s="194" t="s">
        <v>52</v>
      </c>
      <c r="C19" s="242"/>
      <c r="D19" s="244"/>
    </row>
    <row r="20" spans="1:4" ht="14.1" customHeight="1" x14ac:dyDescent="0.25">
      <c r="A20" s="240"/>
      <c r="B20" s="196" t="s">
        <v>53</v>
      </c>
      <c r="C20" s="242"/>
      <c r="D20" s="244"/>
    </row>
    <row r="21" spans="1:4" ht="14.1" customHeight="1" x14ac:dyDescent="0.25">
      <c r="A21" s="240"/>
      <c r="B21" s="197" t="s">
        <v>54</v>
      </c>
      <c r="C21" s="242"/>
      <c r="D21" s="244"/>
    </row>
    <row r="22" spans="1:4" ht="14.1" customHeight="1" x14ac:dyDescent="0.25">
      <c r="A22" s="240"/>
      <c r="B22" s="198" t="s">
        <v>55</v>
      </c>
      <c r="C22" s="242"/>
      <c r="D22" s="244"/>
    </row>
    <row r="23" spans="1:4" ht="14.1" customHeight="1" thickBot="1" x14ac:dyDescent="0.3">
      <c r="A23" s="240"/>
      <c r="B23" s="191" t="s">
        <v>56</v>
      </c>
      <c r="C23" s="242"/>
      <c r="D23" s="244"/>
    </row>
    <row r="24" spans="1:4" ht="14.1" customHeight="1" thickTop="1" x14ac:dyDescent="0.25">
      <c r="A24" s="174" t="s">
        <v>57</v>
      </c>
      <c r="B24" s="166" t="s">
        <v>58</v>
      </c>
      <c r="C24" s="167" t="s">
        <v>59</v>
      </c>
      <c r="D24" s="165"/>
    </row>
    <row r="25" spans="1:4" ht="14.1" customHeight="1" x14ac:dyDescent="0.25">
      <c r="A25" s="245"/>
      <c r="B25" s="168" t="s">
        <v>43</v>
      </c>
      <c r="C25" s="241"/>
      <c r="D25" s="243"/>
    </row>
    <row r="26" spans="1:4" ht="14.1" customHeight="1" x14ac:dyDescent="0.25">
      <c r="A26" s="246"/>
      <c r="B26" s="169" t="s">
        <v>44</v>
      </c>
      <c r="C26" s="242"/>
      <c r="D26" s="244"/>
    </row>
    <row r="27" spans="1:4" ht="14.1" customHeight="1" x14ac:dyDescent="0.25">
      <c r="A27" s="246"/>
      <c r="B27" s="170" t="s">
        <v>45</v>
      </c>
      <c r="C27" s="242"/>
      <c r="D27" s="244"/>
    </row>
    <row r="28" spans="1:4" ht="14.1" customHeight="1" x14ac:dyDescent="0.25">
      <c r="A28" s="246"/>
      <c r="B28" s="169" t="s">
        <v>46</v>
      </c>
      <c r="C28" s="242"/>
      <c r="D28" s="244"/>
    </row>
    <row r="29" spans="1:4" ht="14.1" customHeight="1" x14ac:dyDescent="0.25">
      <c r="A29" s="246"/>
      <c r="B29" s="170" t="s">
        <v>47</v>
      </c>
      <c r="C29" s="242"/>
      <c r="D29" s="244"/>
    </row>
    <row r="30" spans="1:4" ht="14.1" customHeight="1" x14ac:dyDescent="0.25">
      <c r="A30" s="246"/>
      <c r="B30" s="170" t="s">
        <v>48</v>
      </c>
      <c r="C30" s="242"/>
      <c r="D30" s="244"/>
    </row>
    <row r="31" spans="1:4" ht="14.1" customHeight="1" x14ac:dyDescent="0.25">
      <c r="A31" s="246"/>
      <c r="B31" s="170" t="s">
        <v>49</v>
      </c>
      <c r="C31" s="242"/>
      <c r="D31" s="244"/>
    </row>
    <row r="32" spans="1:4" ht="14.1" customHeight="1" x14ac:dyDescent="0.25">
      <c r="A32" s="246"/>
      <c r="B32" s="170" t="s">
        <v>50</v>
      </c>
      <c r="C32" s="242"/>
      <c r="D32" s="244"/>
    </row>
    <row r="33" spans="1:4" ht="14.1" customHeight="1" x14ac:dyDescent="0.25">
      <c r="A33" s="246"/>
      <c r="B33" s="169" t="s">
        <v>51</v>
      </c>
      <c r="C33" s="242"/>
      <c r="D33" s="244"/>
    </row>
    <row r="34" spans="1:4" ht="14.1" customHeight="1" x14ac:dyDescent="0.25">
      <c r="A34" s="246"/>
      <c r="B34" s="169" t="s">
        <v>52</v>
      </c>
      <c r="C34" s="242"/>
      <c r="D34" s="244"/>
    </row>
    <row r="35" spans="1:4" ht="14.1" customHeight="1" x14ac:dyDescent="0.25">
      <c r="A35" s="246"/>
      <c r="B35" s="171" t="s">
        <v>53</v>
      </c>
      <c r="C35" s="242"/>
      <c r="D35" s="244"/>
    </row>
    <row r="36" spans="1:4" ht="14.1" customHeight="1" x14ac:dyDescent="0.25">
      <c r="A36" s="246"/>
      <c r="B36" s="172" t="s">
        <v>54</v>
      </c>
      <c r="C36" s="242"/>
      <c r="D36" s="244"/>
    </row>
    <row r="37" spans="1:4" ht="14.1" customHeight="1" x14ac:dyDescent="0.25">
      <c r="A37" s="246"/>
      <c r="B37" s="173" t="s">
        <v>55</v>
      </c>
      <c r="C37" s="242"/>
      <c r="D37" s="244"/>
    </row>
    <row r="38" spans="1:4" ht="14.1" customHeight="1" x14ac:dyDescent="0.25">
      <c r="A38" s="247"/>
      <c r="B38" s="168" t="s">
        <v>56</v>
      </c>
      <c r="C38" s="248"/>
      <c r="D38" s="249"/>
    </row>
    <row r="39" spans="1:4" ht="14.1" customHeight="1" x14ac:dyDescent="0.25">
      <c r="A39" s="175" t="s">
        <v>60</v>
      </c>
      <c r="B39" s="166" t="s">
        <v>61</v>
      </c>
      <c r="C39" s="167" t="s">
        <v>62</v>
      </c>
      <c r="D39" s="165"/>
    </row>
    <row r="40" spans="1:4" ht="14.1" customHeight="1" x14ac:dyDescent="0.25">
      <c r="A40" s="253"/>
      <c r="B40" s="169" t="s">
        <v>43</v>
      </c>
      <c r="C40" s="253"/>
      <c r="D40" s="243"/>
    </row>
    <row r="41" spans="1:4" ht="14.1" customHeight="1" x14ac:dyDescent="0.25">
      <c r="A41" s="254"/>
      <c r="B41" s="169" t="s">
        <v>44</v>
      </c>
      <c r="C41" s="254"/>
      <c r="D41" s="244"/>
    </row>
    <row r="42" spans="1:4" ht="14.1" customHeight="1" x14ac:dyDescent="0.25">
      <c r="A42" s="254"/>
      <c r="B42" s="170" t="s">
        <v>45</v>
      </c>
      <c r="C42" s="254"/>
      <c r="D42" s="244"/>
    </row>
    <row r="43" spans="1:4" ht="14.1" customHeight="1" x14ac:dyDescent="0.25">
      <c r="A43" s="254"/>
      <c r="B43" s="170" t="s">
        <v>63</v>
      </c>
      <c r="C43" s="254"/>
      <c r="D43" s="244"/>
    </row>
    <row r="44" spans="1:4" ht="14.1" customHeight="1" x14ac:dyDescent="0.25">
      <c r="A44" s="254"/>
      <c r="B44" s="170" t="s">
        <v>50</v>
      </c>
      <c r="C44" s="254"/>
      <c r="D44" s="244"/>
    </row>
    <row r="45" spans="1:4" ht="14.1" customHeight="1" x14ac:dyDescent="0.25">
      <c r="A45" s="254"/>
      <c r="B45" s="169" t="s">
        <v>51</v>
      </c>
      <c r="C45" s="254"/>
      <c r="D45" s="244"/>
    </row>
    <row r="46" spans="1:4" ht="14.1" customHeight="1" x14ac:dyDescent="0.25">
      <c r="A46" s="254"/>
      <c r="B46" s="169" t="s">
        <v>64</v>
      </c>
      <c r="C46" s="254"/>
      <c r="D46" s="244"/>
    </row>
    <row r="47" spans="1:4" ht="14.1" customHeight="1" x14ac:dyDescent="0.25">
      <c r="A47" s="254"/>
      <c r="B47" s="171" t="s">
        <v>53</v>
      </c>
      <c r="C47" s="254"/>
      <c r="D47" s="244"/>
    </row>
    <row r="48" spans="1:4" ht="14.1" customHeight="1" x14ac:dyDescent="0.25">
      <c r="A48" s="254"/>
      <c r="B48" s="172" t="s">
        <v>65</v>
      </c>
      <c r="C48" s="254"/>
      <c r="D48" s="244"/>
    </row>
    <row r="49" spans="1:4" ht="14.1" customHeight="1" x14ac:dyDescent="0.25">
      <c r="A49" s="254"/>
      <c r="B49" s="173" t="s">
        <v>55</v>
      </c>
      <c r="C49" s="254"/>
      <c r="D49" s="244"/>
    </row>
    <row r="50" spans="1:4" ht="14.1" customHeight="1" x14ac:dyDescent="0.25">
      <c r="A50" s="255"/>
      <c r="B50" s="168" t="s">
        <v>56</v>
      </c>
      <c r="C50" s="255"/>
      <c r="D50" s="249"/>
    </row>
    <row r="51" spans="1:4" ht="14.1" customHeight="1" x14ac:dyDescent="0.25">
      <c r="A51" s="174" t="s">
        <v>66</v>
      </c>
      <c r="B51" s="166" t="s">
        <v>67</v>
      </c>
      <c r="C51" s="167" t="s">
        <v>59</v>
      </c>
      <c r="D51" s="165"/>
    </row>
    <row r="52" spans="1:4" ht="14.1" customHeight="1" x14ac:dyDescent="0.25">
      <c r="A52" s="245"/>
      <c r="B52" s="168" t="s">
        <v>43</v>
      </c>
      <c r="C52" s="241"/>
      <c r="D52" s="243"/>
    </row>
    <row r="53" spans="1:4" ht="14.1" customHeight="1" x14ac:dyDescent="0.25">
      <c r="A53" s="246"/>
      <c r="B53" s="169" t="s">
        <v>44</v>
      </c>
      <c r="C53" s="242"/>
      <c r="D53" s="244"/>
    </row>
    <row r="54" spans="1:4" ht="14.1" customHeight="1" x14ac:dyDescent="0.25">
      <c r="A54" s="246"/>
      <c r="B54" s="170" t="s">
        <v>45</v>
      </c>
      <c r="C54" s="242"/>
      <c r="D54" s="244"/>
    </row>
    <row r="55" spans="1:4" ht="14.1" customHeight="1" x14ac:dyDescent="0.25">
      <c r="A55" s="246"/>
      <c r="B55" s="169" t="s">
        <v>68</v>
      </c>
      <c r="C55" s="242"/>
      <c r="D55" s="244"/>
    </row>
    <row r="56" spans="1:4" ht="14.1" customHeight="1" x14ac:dyDescent="0.25">
      <c r="A56" s="246"/>
      <c r="B56" s="169" t="s">
        <v>69</v>
      </c>
      <c r="C56" s="242"/>
      <c r="D56" s="244"/>
    </row>
    <row r="57" spans="1:4" ht="14.1" customHeight="1" x14ac:dyDescent="0.25">
      <c r="A57" s="246"/>
      <c r="B57" s="170" t="s">
        <v>70</v>
      </c>
      <c r="C57" s="242"/>
      <c r="D57" s="244"/>
    </row>
    <row r="58" spans="1:4" ht="14.1" customHeight="1" x14ac:dyDescent="0.25">
      <c r="A58" s="246"/>
      <c r="B58" s="170" t="s">
        <v>71</v>
      </c>
      <c r="C58" s="242"/>
      <c r="D58" s="244"/>
    </row>
    <row r="59" spans="1:4" ht="14.1" customHeight="1" x14ac:dyDescent="0.25">
      <c r="A59" s="246"/>
      <c r="B59" s="170" t="s">
        <v>72</v>
      </c>
      <c r="C59" s="242"/>
      <c r="D59" s="244"/>
    </row>
    <row r="60" spans="1:4" ht="14.1" customHeight="1" x14ac:dyDescent="0.25">
      <c r="A60" s="246"/>
      <c r="B60" s="170" t="s">
        <v>73</v>
      </c>
      <c r="C60" s="242"/>
      <c r="D60" s="244"/>
    </row>
    <row r="61" spans="1:4" ht="14.1" customHeight="1" x14ac:dyDescent="0.25">
      <c r="A61" s="246"/>
      <c r="B61" s="170" t="s">
        <v>64</v>
      </c>
      <c r="C61" s="242"/>
      <c r="D61" s="244"/>
    </row>
    <row r="62" spans="1:4" ht="14.1" customHeight="1" x14ac:dyDescent="0.25">
      <c r="A62" s="246"/>
      <c r="B62" s="171" t="s">
        <v>53</v>
      </c>
      <c r="C62" s="242"/>
      <c r="D62" s="244"/>
    </row>
    <row r="63" spans="1:4" ht="14.1" customHeight="1" x14ac:dyDescent="0.25">
      <c r="A63" s="246"/>
      <c r="B63" s="170" t="s">
        <v>54</v>
      </c>
      <c r="C63" s="242"/>
      <c r="D63" s="244"/>
    </row>
    <row r="64" spans="1:4" ht="14.1" customHeight="1" x14ac:dyDescent="0.25">
      <c r="A64" s="246"/>
      <c r="B64" s="170" t="s">
        <v>55</v>
      </c>
      <c r="C64" s="242"/>
      <c r="D64" s="244"/>
    </row>
    <row r="65" spans="1:4" ht="14.1" customHeight="1" x14ac:dyDescent="0.25">
      <c r="A65" s="247"/>
      <c r="B65" s="168" t="s">
        <v>56</v>
      </c>
      <c r="C65" s="248"/>
      <c r="D65" s="249"/>
    </row>
    <row r="66" spans="1:4" ht="14.1" customHeight="1" x14ac:dyDescent="0.25">
      <c r="A66" s="176" t="s">
        <v>39</v>
      </c>
      <c r="B66" s="177" t="s">
        <v>74</v>
      </c>
      <c r="C66" s="178" t="s">
        <v>8</v>
      </c>
      <c r="D66" s="165" t="s">
        <v>41</v>
      </c>
    </row>
    <row r="67" spans="1:4" ht="14.1" customHeight="1" x14ac:dyDescent="0.25">
      <c r="A67" s="179"/>
      <c r="B67" s="180" t="s">
        <v>75</v>
      </c>
      <c r="C67" s="181"/>
      <c r="D67" s="165"/>
    </row>
    <row r="68" spans="1:4" ht="14.1" customHeight="1" x14ac:dyDescent="0.25">
      <c r="A68" s="182" t="s">
        <v>76</v>
      </c>
      <c r="B68" s="183" t="s">
        <v>77</v>
      </c>
      <c r="C68" s="184" t="s">
        <v>59</v>
      </c>
      <c r="D68" s="165"/>
    </row>
    <row r="69" spans="1:4" ht="14.1" customHeight="1" x14ac:dyDescent="0.25">
      <c r="A69" s="243"/>
      <c r="B69" s="180" t="s">
        <v>43</v>
      </c>
      <c r="C69" s="250"/>
      <c r="D69" s="243"/>
    </row>
    <row r="70" spans="1:4" ht="14.1" customHeight="1" x14ac:dyDescent="0.25">
      <c r="A70" s="244"/>
      <c r="B70" s="185" t="s">
        <v>44</v>
      </c>
      <c r="C70" s="251"/>
      <c r="D70" s="244"/>
    </row>
    <row r="71" spans="1:4" ht="14.1" customHeight="1" x14ac:dyDescent="0.25">
      <c r="A71" s="244"/>
      <c r="B71" s="185" t="s">
        <v>45</v>
      </c>
      <c r="C71" s="251"/>
      <c r="D71" s="244"/>
    </row>
    <row r="72" spans="1:4" ht="14.1" customHeight="1" x14ac:dyDescent="0.25">
      <c r="A72" s="244"/>
      <c r="B72" s="185" t="s">
        <v>78</v>
      </c>
      <c r="C72" s="251"/>
      <c r="D72" s="244"/>
    </row>
    <row r="73" spans="1:4" ht="14.1" customHeight="1" x14ac:dyDescent="0.25">
      <c r="A73" s="244"/>
      <c r="B73" s="185" t="s">
        <v>79</v>
      </c>
      <c r="C73" s="251"/>
      <c r="D73" s="244"/>
    </row>
    <row r="74" spans="1:4" ht="14.1" customHeight="1" x14ac:dyDescent="0.25">
      <c r="A74" s="244"/>
      <c r="B74" s="185" t="s">
        <v>80</v>
      </c>
      <c r="C74" s="251"/>
      <c r="D74" s="244"/>
    </row>
    <row r="75" spans="1:4" ht="14.1" customHeight="1" x14ac:dyDescent="0.25">
      <c r="A75" s="244"/>
      <c r="B75" s="185" t="s">
        <v>81</v>
      </c>
      <c r="C75" s="251"/>
      <c r="D75" s="244"/>
    </row>
    <row r="76" spans="1:4" ht="14.1" customHeight="1" x14ac:dyDescent="0.25">
      <c r="A76" s="244"/>
      <c r="B76" s="185" t="s">
        <v>82</v>
      </c>
      <c r="C76" s="251"/>
      <c r="D76" s="244"/>
    </row>
    <row r="77" spans="1:4" ht="14.1" customHeight="1" x14ac:dyDescent="0.25">
      <c r="A77" s="244"/>
      <c r="B77" s="185" t="s">
        <v>47</v>
      </c>
      <c r="C77" s="251"/>
      <c r="D77" s="244"/>
    </row>
    <row r="78" spans="1:4" ht="14.1" customHeight="1" x14ac:dyDescent="0.25">
      <c r="A78" s="244"/>
      <c r="B78" s="185" t="s">
        <v>83</v>
      </c>
      <c r="C78" s="251"/>
      <c r="D78" s="244"/>
    </row>
    <row r="79" spans="1:4" ht="14.1" customHeight="1" x14ac:dyDescent="0.25">
      <c r="A79" s="244"/>
      <c r="B79" s="185" t="s">
        <v>84</v>
      </c>
      <c r="C79" s="251"/>
      <c r="D79" s="244"/>
    </row>
    <row r="80" spans="1:4" ht="14.1" customHeight="1" x14ac:dyDescent="0.25">
      <c r="A80" s="244"/>
      <c r="B80" s="185" t="s">
        <v>50</v>
      </c>
      <c r="C80" s="251"/>
      <c r="D80" s="244"/>
    </row>
    <row r="81" spans="1:4" ht="14.1" customHeight="1" x14ac:dyDescent="0.25">
      <c r="A81" s="244"/>
      <c r="B81" s="185" t="s">
        <v>51</v>
      </c>
      <c r="C81" s="251"/>
      <c r="D81" s="244"/>
    </row>
    <row r="82" spans="1:4" ht="14.1" customHeight="1" x14ac:dyDescent="0.25">
      <c r="A82" s="244"/>
      <c r="B82" s="185" t="s">
        <v>52</v>
      </c>
      <c r="C82" s="251"/>
      <c r="D82" s="244"/>
    </row>
    <row r="83" spans="1:4" ht="14.1" customHeight="1" x14ac:dyDescent="0.25">
      <c r="A83" s="244"/>
      <c r="B83" s="186" t="s">
        <v>53</v>
      </c>
      <c r="C83" s="251"/>
      <c r="D83" s="244"/>
    </row>
    <row r="84" spans="1:4" ht="14.1" customHeight="1" x14ac:dyDescent="0.25">
      <c r="A84" s="244"/>
      <c r="B84" s="187" t="s">
        <v>54</v>
      </c>
      <c r="C84" s="251"/>
      <c r="D84" s="244"/>
    </row>
    <row r="85" spans="1:4" ht="14.1" customHeight="1" x14ac:dyDescent="0.25">
      <c r="A85" s="244"/>
      <c r="B85" s="188" t="s">
        <v>55</v>
      </c>
      <c r="C85" s="251"/>
      <c r="D85" s="244"/>
    </row>
    <row r="86" spans="1:4" ht="14.1" customHeight="1" x14ac:dyDescent="0.25">
      <c r="A86" s="249"/>
      <c r="B86" s="189" t="s">
        <v>56</v>
      </c>
      <c r="C86" s="252"/>
      <c r="D86" s="249"/>
    </row>
    <row r="89" spans="1:4" ht="15.75" x14ac:dyDescent="0.25">
      <c r="B89" s="150" t="s">
        <v>89</v>
      </c>
      <c r="C89" s="151"/>
    </row>
    <row r="90" spans="1:4" ht="15.75" x14ac:dyDescent="0.25">
      <c r="B90" s="152"/>
      <c r="C90" s="5"/>
    </row>
    <row r="91" spans="1:4" ht="15.75" x14ac:dyDescent="0.25">
      <c r="B91" s="152"/>
      <c r="C91" s="152"/>
    </row>
  </sheetData>
  <mergeCells count="16">
    <mergeCell ref="A69:A86"/>
    <mergeCell ref="C69:C86"/>
    <mergeCell ref="D69:D86"/>
    <mergeCell ref="A40:A50"/>
    <mergeCell ref="C40:C50"/>
    <mergeCell ref="D40:D50"/>
    <mergeCell ref="A52:A65"/>
    <mergeCell ref="C52:C65"/>
    <mergeCell ref="D52:D65"/>
    <mergeCell ref="A4:D5"/>
    <mergeCell ref="A8:A23"/>
    <mergeCell ref="C8:C23"/>
    <mergeCell ref="D8:D23"/>
    <mergeCell ref="A25:A38"/>
    <mergeCell ref="C25:C38"/>
    <mergeCell ref="D25:D38"/>
  </mergeCells>
  <printOptions horizontalCentered="1"/>
  <pageMargins left="0" right="0.11811023622047245" top="0" bottom="0" header="0.31496062992125984" footer="0.31496062992125984"/>
  <pageSetup paperSize="9" scale="65" orientation="portrait" r:id="rId1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BD-Centralizator fara valoare</vt:lpstr>
      <vt:lpstr>COMASATE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2020-03-20T05:28:03Z</cp:lastPrinted>
  <dcterms:created xsi:type="dcterms:W3CDTF">2019-12-05T11:06:01Z</dcterms:created>
  <dcterms:modified xsi:type="dcterms:W3CDTF">2020-09-30T12:17:26Z</dcterms:modified>
</cp:coreProperties>
</file>